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E81444A5-9345-4882-AB1B-B788A0D0E586}" xr6:coauthVersionLast="36" xr6:coauthVersionMax="36" xr10:uidLastSave="{00000000-0000-0000-0000-000000000000}"/>
  <bookViews>
    <workbookView xWindow="0" yWindow="0" windowWidth="18735" windowHeight="8370" tabRatio="598" firstSheet="2" activeTab="9" xr2:uid="{00000000-000D-0000-FFFF-FFFF00000000}"/>
  </bookViews>
  <sheets>
    <sheet name="○15-1" sheetId="53" r:id="rId1"/>
    <sheet name="〇15-2" sheetId="48" r:id="rId2"/>
    <sheet name="〇15-3" sheetId="49" r:id="rId3"/>
    <sheet name="〇15-4" sheetId="36" r:id="rId4"/>
    <sheet name="○15-5" sheetId="56" r:id="rId5"/>
    <sheet name="○15-6" sheetId="37" r:id="rId6"/>
    <sheet name="○15-7" sheetId="38" r:id="rId7"/>
    <sheet name="〇15-8" sheetId="39" r:id="rId8"/>
    <sheet name="○15-9" sheetId="2" r:id="rId9"/>
    <sheet name="○15-10" sheetId="58" r:id="rId10"/>
    <sheet name="○15-11" sheetId="40" r:id="rId11"/>
    <sheet name="○15-12" sheetId="3" r:id="rId12"/>
    <sheet name="○15-13" sheetId="41" r:id="rId13"/>
    <sheet name="○15-14" sheetId="4" r:id="rId14"/>
  </sheets>
  <externalReferences>
    <externalReference r:id="rId15"/>
  </externalReferences>
  <definedNames>
    <definedName name="_xlnm._FilterDatabase" localSheetId="2" hidden="1">'〇15-3'!$B$2:$P$4</definedName>
    <definedName name="a">#REF!</definedName>
    <definedName name="_xlnm.Print_Area" localSheetId="0">'○15-1'!$A$1:$U$3</definedName>
    <definedName name="_xlnm.Print_Area" localSheetId="9">'○15-10'!$A$1:$N$38</definedName>
    <definedName name="_xlnm.Print_Area" localSheetId="10">'○15-11'!$A$1:$I$10</definedName>
    <definedName name="_xlnm.Print_Area" localSheetId="11">'○15-12'!$A$1:$K$31</definedName>
    <definedName name="_xlnm.Print_Area" localSheetId="12">'○15-13'!$A$1:$G$19</definedName>
    <definedName name="_xlnm.Print_Area" localSheetId="13">'○15-14'!$A$1:$H$14</definedName>
    <definedName name="_xlnm.Print_Area" localSheetId="4">'○15-5'!$A$1:$M$35</definedName>
    <definedName name="_xlnm.Print_Area" localSheetId="5">'○15-6'!$A$1:$L$42</definedName>
    <definedName name="_xlnm.Print_Area" localSheetId="6">'○15-7'!$A$1:$F$25</definedName>
    <definedName name="_xlnm.Print_Area" localSheetId="8">'○15-9'!$A$1:$I$13</definedName>
    <definedName name="_xlnm.Print_Area" localSheetId="1">'〇15-2'!$A$1:$I$22</definedName>
    <definedName name="_xlnm.Print_Area" localSheetId="2">'〇15-3'!$A$1:$P$41</definedName>
    <definedName name="_xlnm.Print_Area" localSheetId="3">'〇15-4'!$A$1:$J$38</definedName>
    <definedName name="_xlnm.Print_Area" localSheetId="7">'〇15-8'!$A$1:$J$39</definedName>
    <definedName name="総面積" localSheetId="9">#REF!</definedName>
    <definedName name="総面積" localSheetId="4">#REF!</definedName>
    <definedName name="総面積" localSheetId="2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D34" i="53" l="1"/>
  <c r="D33" i="53"/>
  <c r="D32" i="53"/>
  <c r="D31" i="53"/>
  <c r="D30" i="53"/>
  <c r="D29" i="53"/>
  <c r="D28" i="53" s="1"/>
  <c r="X28" i="53"/>
  <c r="W28" i="53"/>
  <c r="W5" i="53" s="1"/>
  <c r="V28" i="53"/>
  <c r="U28" i="53"/>
  <c r="T28" i="53"/>
  <c r="S28" i="53"/>
  <c r="R28" i="53"/>
  <c r="R5" i="53" s="1"/>
  <c r="Q28" i="53"/>
  <c r="P28" i="53"/>
  <c r="O28" i="53"/>
  <c r="O5" i="53" s="1"/>
  <c r="N28" i="53"/>
  <c r="L28" i="53"/>
  <c r="K28" i="53"/>
  <c r="J28" i="53"/>
  <c r="I28" i="53"/>
  <c r="H28" i="53"/>
  <c r="G28" i="53"/>
  <c r="F28" i="53"/>
  <c r="E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 s="1"/>
  <c r="T6" i="53"/>
  <c r="T5" i="53" s="1"/>
  <c r="P6" i="53"/>
  <c r="P5" i="53" s="1"/>
  <c r="O6" i="53"/>
  <c r="N6" i="53"/>
  <c r="M6" i="53"/>
  <c r="L6" i="53"/>
  <c r="L5" i="53" s="1"/>
  <c r="K6" i="53"/>
  <c r="K5" i="53" s="1"/>
  <c r="J6" i="53"/>
  <c r="J5" i="53" s="1"/>
  <c r="I6" i="53"/>
  <c r="I5" i="53" s="1"/>
  <c r="H6" i="53"/>
  <c r="H5" i="53" s="1"/>
  <c r="G6" i="53"/>
  <c r="F6" i="53"/>
  <c r="E6" i="53"/>
  <c r="X5" i="53"/>
  <c r="V5" i="53"/>
  <c r="U5" i="53"/>
  <c r="S5" i="53"/>
  <c r="Q5" i="53"/>
  <c r="N5" i="53"/>
  <c r="M5" i="53"/>
  <c r="G5" i="53"/>
  <c r="F5" i="53"/>
  <c r="E5" i="53"/>
  <c r="D5" i="53" l="1"/>
  <c r="D74" i="49" l="1"/>
  <c r="D73" i="49"/>
  <c r="O72" i="49"/>
  <c r="N72" i="49"/>
  <c r="M72" i="49"/>
  <c r="L72" i="49"/>
  <c r="K72" i="49"/>
  <c r="J72" i="49"/>
  <c r="I72" i="49"/>
  <c r="H72" i="49"/>
  <c r="H75" i="49" s="1"/>
  <c r="G72" i="49"/>
  <c r="F72" i="49"/>
  <c r="F75" i="49" s="1"/>
  <c r="E72" i="49"/>
  <c r="D71" i="49"/>
  <c r="D70" i="49"/>
  <c r="O69" i="49"/>
  <c r="N69" i="49"/>
  <c r="M69" i="49"/>
  <c r="L69" i="49"/>
  <c r="K69" i="49"/>
  <c r="K75" i="49" s="1"/>
  <c r="J69" i="49"/>
  <c r="I69" i="49"/>
  <c r="H69" i="49"/>
  <c r="G69" i="49"/>
  <c r="F69" i="49"/>
  <c r="E69" i="49"/>
  <c r="I68" i="49"/>
  <c r="D67" i="49"/>
  <c r="D66" i="49"/>
  <c r="O65" i="49"/>
  <c r="N65" i="49"/>
  <c r="M65" i="49"/>
  <c r="L65" i="49"/>
  <c r="K65" i="49"/>
  <c r="K68" i="49" s="1"/>
  <c r="J65" i="49"/>
  <c r="I65" i="49"/>
  <c r="H65" i="49"/>
  <c r="G65" i="49"/>
  <c r="F65" i="49"/>
  <c r="E65" i="49"/>
  <c r="D64" i="49"/>
  <c r="D63" i="49"/>
  <c r="O62" i="49"/>
  <c r="N62" i="49"/>
  <c r="M62" i="49"/>
  <c r="L62" i="49"/>
  <c r="K62" i="49"/>
  <c r="J62" i="49"/>
  <c r="I62" i="49"/>
  <c r="H62" i="49"/>
  <c r="H68" i="49" s="1"/>
  <c r="G62" i="49"/>
  <c r="F62" i="49"/>
  <c r="E62" i="49"/>
  <c r="D60" i="49"/>
  <c r="D59" i="49"/>
  <c r="O58" i="49"/>
  <c r="O61" i="49" s="1"/>
  <c r="N58" i="49"/>
  <c r="M58" i="49"/>
  <c r="L58" i="49"/>
  <c r="K58" i="49"/>
  <c r="J58" i="49"/>
  <c r="I58" i="49"/>
  <c r="H58" i="49"/>
  <c r="G58" i="49"/>
  <c r="G61" i="49" s="1"/>
  <c r="F58" i="49"/>
  <c r="E58" i="49"/>
  <c r="D57" i="49"/>
  <c r="D56" i="49"/>
  <c r="O55" i="49"/>
  <c r="N55" i="49"/>
  <c r="M55" i="49"/>
  <c r="L55" i="49"/>
  <c r="K55" i="49"/>
  <c r="J55" i="49"/>
  <c r="I55" i="49"/>
  <c r="H55" i="49"/>
  <c r="G55" i="49"/>
  <c r="F55" i="49"/>
  <c r="E55" i="49"/>
  <c r="D50" i="49"/>
  <c r="D48" i="49" s="1"/>
  <c r="D49" i="49"/>
  <c r="P48" i="49"/>
  <c r="O48" i="49"/>
  <c r="N48" i="49"/>
  <c r="M48" i="49"/>
  <c r="L48" i="49"/>
  <c r="K48" i="49"/>
  <c r="J48" i="49"/>
  <c r="I48" i="49"/>
  <c r="H48" i="49"/>
  <c r="G48" i="49"/>
  <c r="F48" i="49"/>
  <c r="E48" i="49"/>
  <c r="D46" i="49"/>
  <c r="D45" i="49"/>
  <c r="P44" i="49"/>
  <c r="O44" i="49"/>
  <c r="N44" i="49"/>
  <c r="M44" i="49"/>
  <c r="L44" i="49"/>
  <c r="K44" i="49"/>
  <c r="K47" i="49" s="1"/>
  <c r="J44" i="49"/>
  <c r="I44" i="49"/>
  <c r="I47" i="49" s="1"/>
  <c r="H44" i="49"/>
  <c r="G44" i="49"/>
  <c r="F44" i="49"/>
  <c r="E44" i="49"/>
  <c r="D43" i="49"/>
  <c r="D42" i="49"/>
  <c r="P41" i="49"/>
  <c r="O41" i="49"/>
  <c r="N41" i="49"/>
  <c r="M41" i="49"/>
  <c r="L41" i="49"/>
  <c r="K41" i="49"/>
  <c r="J41" i="49"/>
  <c r="I41" i="49"/>
  <c r="H41" i="49"/>
  <c r="G41" i="49"/>
  <c r="F41" i="49"/>
  <c r="E41" i="49"/>
  <c r="D39" i="49"/>
  <c r="D38" i="49"/>
  <c r="P37" i="49"/>
  <c r="O37" i="49"/>
  <c r="O40" i="49" s="1"/>
  <c r="N37" i="49"/>
  <c r="M37" i="49"/>
  <c r="L37" i="49"/>
  <c r="K37" i="49"/>
  <c r="J37" i="49"/>
  <c r="I37" i="49"/>
  <c r="H37" i="49"/>
  <c r="G37" i="49"/>
  <c r="G40" i="49" s="1"/>
  <c r="F37" i="49"/>
  <c r="E37" i="49"/>
  <c r="D36" i="49"/>
  <c r="D35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D32" i="49"/>
  <c r="D31" i="49"/>
  <c r="P30" i="49"/>
  <c r="P33" i="49" s="1"/>
  <c r="O30" i="49"/>
  <c r="N30" i="49"/>
  <c r="N33" i="49" s="1"/>
  <c r="M30" i="49"/>
  <c r="L30" i="49"/>
  <c r="K30" i="49"/>
  <c r="J30" i="49"/>
  <c r="I30" i="49"/>
  <c r="I33" i="49" s="1"/>
  <c r="H30" i="49"/>
  <c r="H33" i="49" s="1"/>
  <c r="G30" i="49"/>
  <c r="F30" i="49"/>
  <c r="F33" i="49" s="1"/>
  <c r="E30" i="49"/>
  <c r="D29" i="49"/>
  <c r="D28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5" i="49"/>
  <c r="D24" i="49"/>
  <c r="P23" i="49"/>
  <c r="O23" i="49"/>
  <c r="N23" i="49"/>
  <c r="M23" i="49"/>
  <c r="L23" i="49"/>
  <c r="L26" i="49" s="1"/>
  <c r="K23" i="49"/>
  <c r="J23" i="49"/>
  <c r="J26" i="49" s="1"/>
  <c r="I23" i="49"/>
  <c r="H23" i="49"/>
  <c r="G23" i="49"/>
  <c r="F23" i="49"/>
  <c r="E23" i="49"/>
  <c r="D22" i="49"/>
  <c r="D21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18" i="49"/>
  <c r="D17" i="49"/>
  <c r="P16" i="49"/>
  <c r="O16" i="49"/>
  <c r="N16" i="49"/>
  <c r="M16" i="49"/>
  <c r="L16" i="49"/>
  <c r="L19" i="49" s="1"/>
  <c r="K16" i="49"/>
  <c r="J16" i="49"/>
  <c r="I16" i="49"/>
  <c r="I19" i="49" s="1"/>
  <c r="H16" i="49"/>
  <c r="G16" i="49"/>
  <c r="F16" i="49"/>
  <c r="E16" i="49"/>
  <c r="D15" i="49"/>
  <c r="D14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1" i="49"/>
  <c r="D10" i="49"/>
  <c r="P9" i="49"/>
  <c r="O9" i="49"/>
  <c r="N9" i="49"/>
  <c r="M9" i="49"/>
  <c r="L9" i="49"/>
  <c r="K9" i="49"/>
  <c r="K12" i="49" s="1"/>
  <c r="J9" i="49"/>
  <c r="I9" i="49"/>
  <c r="H9" i="49"/>
  <c r="G9" i="49"/>
  <c r="F9" i="49"/>
  <c r="E9" i="49"/>
  <c r="D8" i="49"/>
  <c r="D7" i="49"/>
  <c r="P6" i="49"/>
  <c r="O6" i="49"/>
  <c r="N6" i="49"/>
  <c r="M6" i="49"/>
  <c r="L6" i="49"/>
  <c r="K6" i="49"/>
  <c r="J6" i="49"/>
  <c r="I6" i="49"/>
  <c r="H6" i="49"/>
  <c r="G6" i="49"/>
  <c r="G12" i="49" s="1"/>
  <c r="F6" i="49"/>
  <c r="E6" i="49"/>
  <c r="O12" i="49" l="1"/>
  <c r="J19" i="49"/>
  <c r="F40" i="49"/>
  <c r="N40" i="49"/>
  <c r="D55" i="49"/>
  <c r="H61" i="49"/>
  <c r="F68" i="49"/>
  <c r="N68" i="49"/>
  <c r="H12" i="49"/>
  <c r="P12" i="49"/>
  <c r="I61" i="49"/>
  <c r="L75" i="49"/>
  <c r="H26" i="49"/>
  <c r="P26" i="49"/>
  <c r="H40" i="49"/>
  <c r="P40" i="49"/>
  <c r="D72" i="49"/>
  <c r="D75" i="49" s="1"/>
  <c r="M75" i="49"/>
  <c r="J12" i="49"/>
  <c r="E19" i="49"/>
  <c r="M19" i="49"/>
  <c r="I26" i="49"/>
  <c r="D23" i="49"/>
  <c r="K61" i="49"/>
  <c r="N75" i="49"/>
  <c r="J68" i="49"/>
  <c r="O19" i="49"/>
  <c r="G33" i="49"/>
  <c r="O33" i="49"/>
  <c r="K40" i="49"/>
  <c r="D41" i="49"/>
  <c r="G47" i="49"/>
  <c r="O47" i="49"/>
  <c r="D69" i="49"/>
  <c r="G19" i="49"/>
  <c r="D20" i="49"/>
  <c r="D27" i="49"/>
  <c r="L40" i="49"/>
  <c r="H47" i="49"/>
  <c r="P47" i="49"/>
  <c r="L68" i="49"/>
  <c r="I75" i="49"/>
  <c r="L12" i="49"/>
  <c r="K19" i="49"/>
  <c r="J33" i="49"/>
  <c r="I40" i="49"/>
  <c r="J61" i="49"/>
  <c r="D65" i="49"/>
  <c r="M68" i="49"/>
  <c r="G75" i="49"/>
  <c r="O75" i="49"/>
  <c r="E12" i="49"/>
  <c r="M12" i="49"/>
  <c r="K26" i="49"/>
  <c r="K33" i="49"/>
  <c r="J40" i="49"/>
  <c r="J47" i="49"/>
  <c r="F12" i="49"/>
  <c r="N12" i="49"/>
  <c r="L33" i="49"/>
  <c r="D34" i="49"/>
  <c r="L61" i="49"/>
  <c r="D62" i="49"/>
  <c r="G68" i="49"/>
  <c r="O68" i="49"/>
  <c r="D6" i="49"/>
  <c r="F19" i="49"/>
  <c r="N19" i="49"/>
  <c r="E26" i="49"/>
  <c r="M26" i="49"/>
  <c r="E33" i="49"/>
  <c r="M33" i="49"/>
  <c r="L47" i="49"/>
  <c r="D58" i="49"/>
  <c r="D61" i="49" s="1"/>
  <c r="M61" i="49"/>
  <c r="J75" i="49"/>
  <c r="D13" i="49"/>
  <c r="F26" i="49"/>
  <c r="N26" i="49"/>
  <c r="E40" i="49"/>
  <c r="M40" i="49"/>
  <c r="E47" i="49"/>
  <c r="M47" i="49"/>
  <c r="F61" i="49"/>
  <c r="N61" i="49"/>
  <c r="I12" i="49"/>
  <c r="H19" i="49"/>
  <c r="P19" i="49"/>
  <c r="G26" i="49"/>
  <c r="O26" i="49"/>
  <c r="F47" i="49"/>
  <c r="N47" i="49"/>
  <c r="D37" i="49"/>
  <c r="D40" i="49" s="1"/>
  <c r="D44" i="49"/>
  <c r="D47" i="49" s="1"/>
  <c r="E61" i="49"/>
  <c r="E68" i="49"/>
  <c r="E75" i="49"/>
  <c r="D9" i="49"/>
  <c r="D12" i="49" s="1"/>
  <c r="D16" i="49"/>
  <c r="D30" i="49"/>
  <c r="D33" i="49" s="1"/>
  <c r="D26" i="49" l="1"/>
  <c r="D68" i="49"/>
  <c r="D19" i="49"/>
  <c r="I14" i="48" l="1"/>
  <c r="I13" i="48"/>
  <c r="C11" i="48"/>
  <c r="I10" i="48"/>
  <c r="I9" i="48"/>
  <c r="I8" i="48"/>
  <c r="I7" i="48"/>
  <c r="J34" i="39" l="1"/>
  <c r="F33" i="39"/>
  <c r="E33" i="39"/>
  <c r="D33" i="39"/>
  <c r="J31" i="39"/>
  <c r="F30" i="39"/>
  <c r="E30" i="39"/>
  <c r="E10" i="39" s="1"/>
  <c r="D30" i="39"/>
  <c r="D10" i="39" s="1"/>
  <c r="J29" i="39"/>
  <c r="I29" i="39"/>
  <c r="J28" i="39"/>
  <c r="I28" i="39"/>
  <c r="G27" i="39"/>
  <c r="F27" i="39"/>
  <c r="E27" i="39"/>
  <c r="D27" i="39"/>
  <c r="I26" i="39"/>
  <c r="J25" i="39"/>
  <c r="I25" i="39"/>
  <c r="F24" i="39"/>
  <c r="E24" i="39"/>
  <c r="D24" i="39"/>
  <c r="J23" i="39"/>
  <c r="I23" i="39"/>
  <c r="J22" i="39"/>
  <c r="I22" i="39"/>
  <c r="J21" i="39"/>
  <c r="I21" i="39"/>
  <c r="H20" i="39"/>
  <c r="H19" i="39" s="1"/>
  <c r="G20" i="39"/>
  <c r="F20" i="39"/>
  <c r="F19" i="39" s="1"/>
  <c r="E20" i="39"/>
  <c r="D20" i="39"/>
  <c r="D19" i="39" s="1"/>
  <c r="G19" i="39"/>
  <c r="E19" i="39"/>
  <c r="J18" i="39"/>
  <c r="I18" i="39"/>
  <c r="J17" i="39"/>
  <c r="F16" i="39"/>
  <c r="E16" i="39"/>
  <c r="D16" i="39"/>
  <c r="J15" i="39"/>
  <c r="I15" i="39"/>
  <c r="J14" i="39"/>
  <c r="I14" i="39"/>
  <c r="H13" i="39"/>
  <c r="H12" i="39" s="1"/>
  <c r="G13" i="39"/>
  <c r="G12" i="39" s="1"/>
  <c r="F13" i="39"/>
  <c r="E13" i="39"/>
  <c r="D13" i="39"/>
  <c r="H11" i="39"/>
  <c r="I11" i="39" s="1"/>
  <c r="G11" i="39"/>
  <c r="F11" i="39"/>
  <c r="E11" i="39"/>
  <c r="D11" i="39"/>
  <c r="H10" i="39"/>
  <c r="G10" i="39"/>
  <c r="F10" i="39"/>
  <c r="F9" i="39"/>
  <c r="J7" i="39"/>
  <c r="I7" i="39"/>
  <c r="J16" i="39" l="1"/>
  <c r="I27" i="39"/>
  <c r="I24" i="39"/>
  <c r="J33" i="39"/>
  <c r="G9" i="39"/>
  <c r="I13" i="39"/>
  <c r="D12" i="39"/>
  <c r="I20" i="39"/>
  <c r="J27" i="39"/>
  <c r="J20" i="39"/>
  <c r="J30" i="39"/>
  <c r="H9" i="39"/>
  <c r="J13" i="39"/>
  <c r="I16" i="39"/>
  <c r="J24" i="39"/>
  <c r="D9" i="39"/>
  <c r="E9" i="39"/>
  <c r="I10" i="39"/>
  <c r="I19" i="39"/>
  <c r="J19" i="39"/>
  <c r="J11" i="39"/>
  <c r="J10" i="39"/>
  <c r="E12" i="39"/>
  <c r="F12" i="39"/>
  <c r="J9" i="39" l="1"/>
  <c r="I9" i="39"/>
  <c r="J12" i="39"/>
  <c r="H38" i="37" l="1"/>
  <c r="H37" i="37"/>
  <c r="D37" i="37"/>
  <c r="H36" i="37"/>
  <c r="H35" i="37"/>
  <c r="D35" i="37"/>
  <c r="H34" i="37"/>
  <c r="H32" i="37"/>
  <c r="D32" i="37"/>
  <c r="H31" i="37"/>
  <c r="H30" i="37"/>
  <c r="L28" i="37"/>
  <c r="J28" i="37"/>
  <c r="H28" i="37"/>
  <c r="H27" i="37"/>
  <c r="D27" i="37"/>
  <c r="J26" i="37"/>
  <c r="H26" i="37"/>
  <c r="L25" i="37"/>
  <c r="J25" i="37"/>
  <c r="H25" i="37"/>
  <c r="H21" i="37" s="1"/>
  <c r="D25" i="37"/>
  <c r="L24" i="37"/>
  <c r="J24" i="37"/>
  <c r="H24" i="37"/>
  <c r="L23" i="37"/>
  <c r="J23" i="37"/>
  <c r="H23" i="37"/>
  <c r="K21" i="37"/>
  <c r="L38" i="37" s="1"/>
  <c r="E21" i="37"/>
  <c r="F25" i="37" s="1"/>
  <c r="C21" i="37"/>
  <c r="D38" i="37" s="1"/>
  <c r="H19" i="37"/>
  <c r="H18" i="37"/>
  <c r="F18" i="37"/>
  <c r="L17" i="37"/>
  <c r="H17" i="37"/>
  <c r="F17" i="37"/>
  <c r="H16" i="37"/>
  <c r="F16" i="37"/>
  <c r="H15" i="37"/>
  <c r="D15" i="37"/>
  <c r="J14" i="37"/>
  <c r="H14" i="37"/>
  <c r="F14" i="37"/>
  <c r="D14" i="37"/>
  <c r="H13" i="37"/>
  <c r="D13" i="37"/>
  <c r="H12" i="37"/>
  <c r="L10" i="37"/>
  <c r="H10" i="37"/>
  <c r="D10" i="37"/>
  <c r="H9" i="37"/>
  <c r="F9" i="37"/>
  <c r="L8" i="37"/>
  <c r="H8" i="37"/>
  <c r="F8" i="37"/>
  <c r="H7" i="37"/>
  <c r="F7" i="37"/>
  <c r="K6" i="37"/>
  <c r="L12" i="37" s="1"/>
  <c r="I6" i="37"/>
  <c r="J17" i="37" s="1"/>
  <c r="E6" i="37"/>
  <c r="F10" i="37" s="1"/>
  <c r="C6" i="37"/>
  <c r="D16" i="37" s="1"/>
  <c r="D9" i="37" l="1"/>
  <c r="J10" i="37"/>
  <c r="F13" i="37"/>
  <c r="L14" i="37"/>
  <c r="D18" i="37"/>
  <c r="D24" i="37"/>
  <c r="F27" i="37"/>
  <c r="D30" i="37"/>
  <c r="F32" i="37"/>
  <c r="F35" i="37"/>
  <c r="F37" i="37"/>
  <c r="L7" i="37"/>
  <c r="D12" i="37"/>
  <c r="J13" i="37"/>
  <c r="F15" i="37"/>
  <c r="L16" i="37"/>
  <c r="D26" i="37"/>
  <c r="L27" i="37"/>
  <c r="L32" i="37"/>
  <c r="L35" i="37"/>
  <c r="L37" i="37"/>
  <c r="J16" i="37"/>
  <c r="F24" i="37"/>
  <c r="F30" i="37"/>
  <c r="D8" i="37"/>
  <c r="J9" i="37"/>
  <c r="F12" i="37"/>
  <c r="L13" i="37"/>
  <c r="D17" i="37"/>
  <c r="J18" i="37"/>
  <c r="D23" i="37"/>
  <c r="F26" i="37"/>
  <c r="D28" i="37"/>
  <c r="L30" i="37"/>
  <c r="D34" i="37"/>
  <c r="D36" i="37"/>
  <c r="L9" i="37"/>
  <c r="J15" i="37"/>
  <c r="L18" i="37"/>
  <c r="F23" i="37"/>
  <c r="F28" i="37"/>
  <c r="F31" i="37"/>
  <c r="F34" i="37"/>
  <c r="F36" i="37"/>
  <c r="F38" i="37"/>
  <c r="J7" i="37"/>
  <c r="J12" i="37"/>
  <c r="L15" i="37"/>
  <c r="D7" i="37"/>
  <c r="J8" i="37"/>
  <c r="L26" i="37"/>
  <c r="L31" i="37"/>
  <c r="L34" i="37"/>
  <c r="L36" i="37"/>
  <c r="F21" i="37" l="1"/>
  <c r="K6" i="56" l="1"/>
  <c r="L24" i="56" s="1"/>
  <c r="I6" i="56"/>
  <c r="J24" i="56" s="1"/>
  <c r="G6" i="56"/>
  <c r="H9" i="56" s="1"/>
  <c r="J19" i="56" l="1"/>
  <c r="L9" i="56"/>
  <c r="K6" i="3"/>
  <c r="L22" i="3" s="1"/>
  <c r="I6" i="3"/>
  <c r="J9" i="3" s="1"/>
  <c r="G6" i="3"/>
  <c r="H20" i="3" s="1"/>
  <c r="J14" i="3" l="1"/>
  <c r="L14" i="3"/>
  <c r="H12" i="3"/>
  <c r="H17" i="3"/>
  <c r="H9" i="3"/>
  <c r="H19" i="3"/>
  <c r="H23" i="3"/>
  <c r="J8" i="3"/>
  <c r="H11" i="3"/>
  <c r="J20" i="3"/>
  <c r="H6" i="3"/>
  <c r="L13" i="3"/>
  <c r="L11" i="3"/>
  <c r="L20" i="3"/>
  <c r="H10" i="3"/>
  <c r="L12" i="3"/>
  <c r="J15" i="3"/>
  <c r="H18" i="3"/>
  <c r="J21" i="3"/>
  <c r="J17" i="3"/>
  <c r="J23" i="3"/>
  <c r="J6" i="3"/>
  <c r="L9" i="3"/>
  <c r="J12" i="3"/>
  <c r="H15" i="3"/>
  <c r="L17" i="3"/>
  <c r="H21" i="3"/>
  <c r="L23" i="3"/>
  <c r="L6" i="3"/>
  <c r="J10" i="3"/>
  <c r="H13" i="3"/>
  <c r="L15" i="3"/>
  <c r="J18" i="3"/>
  <c r="L21" i="3"/>
  <c r="H8" i="3"/>
  <c r="L10" i="3"/>
  <c r="J13" i="3"/>
  <c r="H16" i="3"/>
  <c r="L18" i="3"/>
  <c r="H22" i="3"/>
  <c r="J16" i="3"/>
  <c r="J22" i="3"/>
  <c r="L8" i="3"/>
  <c r="J11" i="3"/>
  <c r="H14" i="3"/>
  <c r="L16" i="3"/>
  <c r="G10" i="2" l="1"/>
  <c r="G6" i="2"/>
  <c r="J5" i="2"/>
  <c r="K8" i="2" s="1"/>
  <c r="H5" i="2"/>
  <c r="I7" i="2" s="1"/>
  <c r="F5" i="2"/>
  <c r="G7" i="2" s="1"/>
  <c r="D5" i="2"/>
  <c r="E10" i="2" s="1"/>
  <c r="B5" i="2"/>
  <c r="C10" i="2" s="1"/>
  <c r="K7" i="2" l="1"/>
  <c r="C8" i="2"/>
  <c r="C9" i="2"/>
  <c r="K10" i="2"/>
  <c r="K6" i="2"/>
  <c r="G5" i="2"/>
  <c r="E9" i="2"/>
  <c r="G9" i="2"/>
  <c r="I6" i="2"/>
  <c r="E8" i="2"/>
  <c r="I9" i="2"/>
  <c r="C5" i="2"/>
  <c r="K5" i="2"/>
  <c r="C7" i="2"/>
  <c r="G8" i="2"/>
  <c r="K9" i="2"/>
  <c r="I10" i="2"/>
  <c r="I5" i="2"/>
  <c r="E7" i="2"/>
  <c r="I8" i="2"/>
  <c r="E5" i="2"/>
  <c r="C6" i="2"/>
  <c r="E6" i="2"/>
  <c r="F6" i="38" l="1"/>
  <c r="F8" i="38" s="1"/>
  <c r="E6" i="38"/>
  <c r="E8" i="38" s="1"/>
  <c r="D6" i="38"/>
  <c r="D8" i="38" s="1"/>
</calcChain>
</file>

<file path=xl/sharedStrings.xml><?xml version="1.0" encoding="utf-8"?>
<sst xmlns="http://schemas.openxmlformats.org/spreadsheetml/2006/main" count="678" uniqueCount="341">
  <si>
    <t>積立金取崩し額</t>
    <rPh sb="3" eb="5">
      <t>トリクズ</t>
    </rPh>
    <phoneticPr fontId="25"/>
  </si>
  <si>
    <t>課長
補佐級</t>
    <rPh sb="0" eb="2">
      <t>カチョウ</t>
    </rPh>
    <rPh sb="3" eb="5">
      <t>ホサ</t>
    </rPh>
    <rPh sb="5" eb="6">
      <t>キュウ</t>
    </rPh>
    <phoneticPr fontId="8"/>
  </si>
  <si>
    <t>総　数</t>
  </si>
  <si>
    <t>農林水産業費</t>
    <rPh sb="3" eb="5">
      <t>サンギョウ</t>
    </rPh>
    <phoneticPr fontId="26"/>
  </si>
  <si>
    <t>15-1   市職員数</t>
  </si>
  <si>
    <t>その他</t>
  </si>
  <si>
    <t>秘書政策課</t>
    <rPh sb="0" eb="2">
      <t>ヒショ</t>
    </rPh>
    <rPh sb="2" eb="5">
      <t>セイサクカ</t>
    </rPh>
    <phoneticPr fontId="8"/>
  </si>
  <si>
    <t>者</t>
  </si>
  <si>
    <t>　災害復旧事業費</t>
  </si>
  <si>
    <t>水道課</t>
  </si>
  <si>
    <t>下水道課</t>
    <rPh sb="0" eb="4">
      <t>ゲスイドウカ</t>
    </rPh>
    <phoneticPr fontId="8"/>
  </si>
  <si>
    <t>歳出総額</t>
  </si>
  <si>
    <t>係員</t>
    <rPh sb="0" eb="1">
      <t>カカリ</t>
    </rPh>
    <rPh sb="1" eb="2">
      <t>イン</t>
    </rPh>
    <phoneticPr fontId="25"/>
  </si>
  <si>
    <t>軽自動車税</t>
  </si>
  <si>
    <t>権</t>
  </si>
  <si>
    <t>(1)単独災害復旧事業債</t>
  </si>
  <si>
    <t>（性質別）</t>
  </si>
  <si>
    <t>実質公債費比率</t>
    <rPh sb="0" eb="2">
      <t>ジッシツ</t>
    </rPh>
    <phoneticPr fontId="25"/>
  </si>
  <si>
    <t>市長部局（合計）</t>
    <rPh sb="5" eb="7">
      <t>ゴウケイ</t>
    </rPh>
    <phoneticPr fontId="8"/>
  </si>
  <si>
    <t>全国防災事業債</t>
    <rPh sb="0" eb="2">
      <t>ゼンコク</t>
    </rPh>
    <rPh sb="2" eb="4">
      <t>ボウサイ</t>
    </rPh>
    <rPh sb="4" eb="7">
      <t>ジギョウサイ</t>
    </rPh>
    <phoneticPr fontId="8"/>
  </si>
  <si>
    <t>資料：財政課「地方財政状況調書」</t>
  </si>
  <si>
    <t>寄附金</t>
  </si>
  <si>
    <t>女</t>
  </si>
  <si>
    <t>男</t>
  </si>
  <si>
    <t>経常収支比率</t>
  </si>
  <si>
    <t>調 定 額</t>
  </si>
  <si>
    <t>15-7   普通会計決算の推移</t>
  </si>
  <si>
    <t>15-8   市税徴収状況</t>
  </si>
  <si>
    <t>地方特例交付金</t>
  </si>
  <si>
    <t>消防費</t>
  </si>
  <si>
    <t>※収益的収支の金額は税抜額、資本的収支の金額は税込額</t>
    <rPh sb="14" eb="17">
      <t>シホンテキ</t>
    </rPh>
    <phoneticPr fontId="26"/>
  </si>
  <si>
    <t>滞納繰越分</t>
  </si>
  <si>
    <t>総数</t>
  </si>
  <si>
    <t>災害復旧費</t>
  </si>
  <si>
    <t>実質単年度収支</t>
  </si>
  <si>
    <t>保護人権課</t>
    <rPh sb="0" eb="2">
      <t>ホゴ</t>
    </rPh>
    <rPh sb="2" eb="5">
      <t>ジンケンカ</t>
    </rPh>
    <phoneticPr fontId="8"/>
  </si>
  <si>
    <t>（単位：人・％）</t>
  </si>
  <si>
    <t>議会事務局</t>
  </si>
  <si>
    <t>環境保全課</t>
    <rPh sb="0" eb="2">
      <t>カンキョウ</t>
    </rPh>
    <rPh sb="2" eb="5">
      <t>ホゼンカ</t>
    </rPh>
    <phoneticPr fontId="8"/>
  </si>
  <si>
    <t>投資的経費</t>
  </si>
  <si>
    <t>-</t>
  </si>
  <si>
    <t>技能
労務職</t>
    <rPh sb="0" eb="2">
      <t>ギノウ</t>
    </rPh>
    <rPh sb="3" eb="5">
      <t>ロウム</t>
    </rPh>
    <rPh sb="5" eb="6">
      <t>ショク</t>
    </rPh>
    <phoneticPr fontId="8"/>
  </si>
  <si>
    <t>　普通建設事業費</t>
  </si>
  <si>
    <t>歳入総額</t>
  </si>
  <si>
    <t>消費的経費</t>
  </si>
  <si>
    <t>（単位：千円・％）</t>
  </si>
  <si>
    <t>　　人件費</t>
  </si>
  <si>
    <t>予 算 額</t>
  </si>
  <si>
    <t>　固定資産税</t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</si>
  <si>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6"/>
  </si>
  <si>
    <t>固定資産税</t>
  </si>
  <si>
    <t>繰上償還金</t>
  </si>
  <si>
    <t>地方債現在高</t>
  </si>
  <si>
    <t>（単位：千円・㎡）</t>
  </si>
  <si>
    <t>歳入歳出差引</t>
  </si>
  <si>
    <t>吉川財産区特別会計</t>
    <rPh sb="0" eb="2">
      <t>ヨシカワ</t>
    </rPh>
    <rPh sb="2" eb="5">
      <t>ザイサンク</t>
    </rPh>
    <rPh sb="5" eb="7">
      <t>トクベツ</t>
    </rPh>
    <rPh sb="7" eb="9">
      <t>カイケイ</t>
    </rPh>
    <phoneticPr fontId="26"/>
  </si>
  <si>
    <t>　　物件費</t>
  </si>
  <si>
    <t>基準財政収入額</t>
  </si>
  <si>
    <t>15-3   投票区別投票者数　　</t>
  </si>
  <si>
    <t>財源対策債</t>
  </si>
  <si>
    <t>派遣職員数　　　　</t>
  </si>
  <si>
    <t>福祉職</t>
    <rPh sb="0" eb="2">
      <t>フクシ</t>
    </rPh>
    <rPh sb="2" eb="3">
      <t>ショク</t>
    </rPh>
    <phoneticPr fontId="8"/>
  </si>
  <si>
    <t>労働費</t>
  </si>
  <si>
    <t>－</t>
  </si>
  <si>
    <t>収入済額</t>
  </si>
  <si>
    <t>資本的支出</t>
  </si>
  <si>
    <t>財政課</t>
    <rPh sb="0" eb="3">
      <t>ザイセイカ</t>
    </rPh>
    <phoneticPr fontId="8"/>
  </si>
  <si>
    <t>積立金</t>
  </si>
  <si>
    <t>係員</t>
    <rPh sb="0" eb="2">
      <t>カカリイン</t>
    </rPh>
    <phoneticPr fontId="8"/>
  </si>
  <si>
    <t>教育公務員</t>
    <rPh sb="0" eb="2">
      <t>キョウイク</t>
    </rPh>
    <rPh sb="2" eb="5">
      <t>コウムイン</t>
    </rPh>
    <phoneticPr fontId="8"/>
  </si>
  <si>
    <t>（単位：千円）</t>
  </si>
  <si>
    <t>係長級</t>
    <rPh sb="2" eb="3">
      <t>キュウ</t>
    </rPh>
    <phoneticPr fontId="25"/>
  </si>
  <si>
    <t>有</t>
  </si>
  <si>
    <t>議会費</t>
  </si>
  <si>
    <t>基準財政需要額</t>
  </si>
  <si>
    <t>区　　　分</t>
  </si>
  <si>
    <t>還付未済金</t>
  </si>
  <si>
    <t>土地対策課</t>
    <rPh sb="0" eb="2">
      <t>トチ</t>
    </rPh>
    <rPh sb="2" eb="5">
      <t>タイサクカ</t>
    </rPh>
    <phoneticPr fontId="8"/>
  </si>
  <si>
    <t>15-6   普通会計歳出（目的別および性質別）の推移</t>
  </si>
  <si>
    <t>管財課</t>
    <rPh sb="0" eb="3">
      <t>カンザイカ</t>
    </rPh>
    <phoneticPr fontId="8"/>
  </si>
  <si>
    <t>収 入 率</t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</si>
  <si>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26"/>
  </si>
  <si>
    <t>不納欠損額</t>
  </si>
  <si>
    <t>市民窓口課</t>
    <rPh sb="0" eb="2">
      <t>シミン</t>
    </rPh>
    <rPh sb="2" eb="4">
      <t>マドグチ</t>
    </rPh>
    <rPh sb="4" eb="5">
      <t>カ</t>
    </rPh>
    <phoneticPr fontId="8"/>
  </si>
  <si>
    <t>単年度収支</t>
  </si>
  <si>
    <t>決算額</t>
  </si>
  <si>
    <t>　　補助費等</t>
  </si>
  <si>
    <t>資料：財政課</t>
  </si>
  <si>
    <t>総務課（課付含む）</t>
    <rPh sb="0" eb="3">
      <t>ソウムカ</t>
    </rPh>
    <rPh sb="4" eb="5">
      <t>カ</t>
    </rPh>
    <rPh sb="5" eb="6">
      <t>ヅ</t>
    </rPh>
    <rPh sb="6" eb="7">
      <t>フク</t>
    </rPh>
    <phoneticPr fontId="8"/>
  </si>
  <si>
    <t>税務収納課</t>
    <rPh sb="0" eb="2">
      <t>ゼイム</t>
    </rPh>
    <rPh sb="2" eb="4">
      <t>シュウノウ</t>
    </rPh>
    <rPh sb="4" eb="5">
      <t>カ</t>
    </rPh>
    <phoneticPr fontId="8"/>
  </si>
  <si>
    <t>財政調整</t>
  </si>
  <si>
    <t>区      分</t>
  </si>
  <si>
    <t>都道府県貸付金</t>
  </si>
  <si>
    <t>（目的別）</t>
  </si>
  <si>
    <t>民生費</t>
  </si>
  <si>
    <t>衛生費</t>
  </si>
  <si>
    <t>商工費</t>
  </si>
  <si>
    <t>土木費</t>
  </si>
  <si>
    <t>公債費</t>
  </si>
  <si>
    <t>資料：財政課「地方財政状況調査」</t>
  </si>
  <si>
    <t>　  維持補修費</t>
  </si>
  <si>
    <t>投</t>
  </si>
  <si>
    <t>　　扶助費</t>
  </si>
  <si>
    <t>投資･出資金･貸付金</t>
  </si>
  <si>
    <t>繰出金</t>
  </si>
  <si>
    <t>たばこ税</t>
  </si>
  <si>
    <t>決 算 額</t>
  </si>
  <si>
    <t>構成比</t>
  </si>
  <si>
    <t>翌年度へ繰り越すべき財源</t>
  </si>
  <si>
    <t>標準財政規模</t>
  </si>
  <si>
    <t>繰入金</t>
  </si>
  <si>
    <t>財政力指数</t>
  </si>
  <si>
    <t>実質収支比率</t>
  </si>
  <si>
    <t>収益的収入</t>
  </si>
  <si>
    <t>地方交付税</t>
  </si>
  <si>
    <t>積立金現在高</t>
  </si>
  <si>
    <t>年度・税目別</t>
  </si>
  <si>
    <t>現年課税分</t>
  </si>
  <si>
    <t>市民税</t>
  </si>
  <si>
    <t>健康福祉課</t>
    <rPh sb="0" eb="2">
      <t>ケンコウ</t>
    </rPh>
    <rPh sb="2" eb="5">
      <t>フクシカ</t>
    </rPh>
    <phoneticPr fontId="8"/>
  </si>
  <si>
    <t>社会教育課</t>
    <rPh sb="0" eb="2">
      <t>シャカイ</t>
    </rPh>
    <rPh sb="2" eb="5">
      <t>キョウイクカ</t>
    </rPh>
    <phoneticPr fontId="8"/>
  </si>
  <si>
    <t>たばこ消費税</t>
  </si>
  <si>
    <t>入湯税</t>
  </si>
  <si>
    <t>翌年度繰越金</t>
  </si>
  <si>
    <t>※構成比（％）は、表示単位未満を四捨五入のため、計と内訳が一致しない場合がある。</t>
    <rPh sb="1" eb="4">
      <t>コウセイヒ</t>
    </rPh>
    <rPh sb="9" eb="11">
      <t>ヒョウジ</t>
    </rPh>
    <rPh sb="11" eb="13">
      <t>タンイ</t>
    </rPh>
    <rPh sb="13" eb="15">
      <t>ミマン</t>
    </rPh>
    <rPh sb="16" eb="20">
      <t>シシャゴニュウ</t>
    </rPh>
    <rPh sb="24" eb="25">
      <t>ケイ</t>
    </rPh>
    <rPh sb="26" eb="28">
      <t>ウチワケ</t>
    </rPh>
    <rPh sb="29" eb="31">
      <t>イッチ</t>
    </rPh>
    <rPh sb="34" eb="36">
      <t>バアイ</t>
    </rPh>
    <phoneticPr fontId="8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</si>
  <si>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6"/>
  </si>
  <si>
    <t>総務費</t>
    <rPh sb="0" eb="3">
      <t>ソウムヒ</t>
    </rPh>
    <phoneticPr fontId="8"/>
  </si>
  <si>
    <t>（比）は比例代表区、（選）は選挙区、（小）は小選挙区のことである。</t>
  </si>
  <si>
    <t>監査委員事務局</t>
  </si>
  <si>
    <t>(2)補助災害復旧事業債</t>
  </si>
  <si>
    <t>15-2   公職選挙の投票状況</t>
  </si>
  <si>
    <t>看護・
保健職</t>
    <rPh sb="0" eb="2">
      <t>カンゴ</t>
    </rPh>
    <rPh sb="4" eb="6">
      <t>ホケン</t>
    </rPh>
    <rPh sb="6" eb="7">
      <t>ショク</t>
    </rPh>
    <phoneticPr fontId="8"/>
  </si>
  <si>
    <t>教育委員会（合計）</t>
    <rPh sb="0" eb="2">
      <t>キョウイク</t>
    </rPh>
    <rPh sb="2" eb="5">
      <t>イインカイ</t>
    </rPh>
    <rPh sb="6" eb="8">
      <t>ゴウケイ</t>
    </rPh>
    <phoneticPr fontId="8"/>
  </si>
  <si>
    <t>税務職</t>
    <rPh sb="0" eb="2">
      <t>ゼイム</t>
    </rPh>
    <rPh sb="2" eb="3">
      <t>ショク</t>
    </rPh>
    <phoneticPr fontId="8"/>
  </si>
  <si>
    <t>各年度末における現在高である。</t>
  </si>
  <si>
    <t>１</t>
  </si>
  <si>
    <t>交通安全対策特別交付金</t>
  </si>
  <si>
    <t>　　　　</t>
  </si>
  <si>
    <t>市  債</t>
  </si>
  <si>
    <t>投票率</t>
  </si>
  <si>
    <t>票</t>
  </si>
  <si>
    <t>２</t>
  </si>
  <si>
    <t>15-9   税目別市税収入の推移</t>
    <rPh sb="7" eb="8">
      <t>ゼイ</t>
    </rPh>
    <phoneticPr fontId="26"/>
  </si>
  <si>
    <t>　　</t>
  </si>
  <si>
    <t>配当割交付金</t>
    <rPh sb="0" eb="2">
      <t>ハイトウ</t>
    </rPh>
    <rPh sb="2" eb="3">
      <t>ワリ</t>
    </rPh>
    <rPh sb="3" eb="6">
      <t>コウフキン</t>
    </rPh>
    <phoneticPr fontId="26"/>
  </si>
  <si>
    <t>会計課</t>
  </si>
  <si>
    <t>農業委員会事務局</t>
  </si>
  <si>
    <t>国庫支出金</t>
  </si>
  <si>
    <t>市民課</t>
    <rPh sb="0" eb="2">
      <t>シミン</t>
    </rPh>
    <rPh sb="2" eb="3">
      <t>カ</t>
    </rPh>
    <phoneticPr fontId="8"/>
  </si>
  <si>
    <t>まちづくり推進課</t>
    <rPh sb="5" eb="7">
      <t>スイシン</t>
    </rPh>
    <rPh sb="7" eb="8">
      <t>カ</t>
    </rPh>
    <phoneticPr fontId="8"/>
  </si>
  <si>
    <t>産業観光課</t>
    <rPh sb="0" eb="2">
      <t>サンギョウ</t>
    </rPh>
    <rPh sb="2" eb="4">
      <t>カンコウ</t>
    </rPh>
    <rPh sb="4" eb="5">
      <t>カ</t>
    </rPh>
    <phoneticPr fontId="8"/>
  </si>
  <si>
    <t>農政課</t>
    <rPh sb="0" eb="3">
      <t>ノウセイカ</t>
    </rPh>
    <phoneticPr fontId="8"/>
  </si>
  <si>
    <t>建築都市課</t>
    <rPh sb="0" eb="2">
      <t>ケンチク</t>
    </rPh>
    <rPh sb="2" eb="4">
      <t>トシ</t>
    </rPh>
    <rPh sb="4" eb="5">
      <t>カ</t>
    </rPh>
    <phoneticPr fontId="8"/>
  </si>
  <si>
    <t>土木建設課</t>
    <rPh sb="0" eb="2">
      <t>ドボク</t>
    </rPh>
    <rPh sb="2" eb="5">
      <t>ケンセツカ</t>
    </rPh>
    <phoneticPr fontId="8"/>
  </si>
  <si>
    <t>課長級</t>
  </si>
  <si>
    <t>企業職員</t>
    <rPh sb="0" eb="2">
      <t>キギョウ</t>
    </rPh>
    <rPh sb="2" eb="4">
      <t>ショクイン</t>
    </rPh>
    <phoneticPr fontId="8"/>
  </si>
  <si>
    <t>水道事業</t>
  </si>
  <si>
    <t>臨時財政対策債</t>
    <rPh sb="4" eb="6">
      <t>タイサク</t>
    </rPh>
    <phoneticPr fontId="26"/>
  </si>
  <si>
    <t>地方譲与税</t>
  </si>
  <si>
    <t>自動車取得税交付金</t>
  </si>
  <si>
    <t>利子割交付金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</si>
  <si>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6"/>
  </si>
  <si>
    <t>地方消費税交付金</t>
  </si>
  <si>
    <t>ゴルフ場利用税交付金</t>
  </si>
  <si>
    <t>使用料</t>
  </si>
  <si>
    <t>手数料</t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</si>
  <si>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8"/>
  </si>
  <si>
    <t>県支出金</t>
  </si>
  <si>
    <t>財産収入</t>
  </si>
  <si>
    <t>繰越金</t>
  </si>
  <si>
    <t>諸収入</t>
  </si>
  <si>
    <t>※構成比（％）は、表示単位未満を四捨五入のため、計と内訳が一致しない場合がある。</t>
  </si>
  <si>
    <t>３</t>
  </si>
  <si>
    <t>資本的収入</t>
  </si>
  <si>
    <t>一般単独事業債</t>
  </si>
  <si>
    <t>うち合併特例事業債</t>
    <rPh sb="2" eb="4">
      <t>ガッペイ</t>
    </rPh>
    <rPh sb="4" eb="6">
      <t>トクレイ</t>
    </rPh>
    <rPh sb="6" eb="8">
      <t>ジギョウ</t>
    </rPh>
    <rPh sb="8" eb="9">
      <t>サイ</t>
    </rPh>
    <phoneticPr fontId="26"/>
  </si>
  <si>
    <t>公営住宅建設事業債</t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</si>
  <si>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3">
      <t>ジギョウサイ</t>
    </rPh>
    <phoneticPr fontId="26"/>
  </si>
  <si>
    <t>災害復旧債</t>
  </si>
  <si>
    <t>辺地対策事業債</t>
    <rPh sb="0" eb="2">
      <t>ヘンチ</t>
    </rPh>
    <rPh sb="2" eb="4">
      <t>タイサク</t>
    </rPh>
    <rPh sb="4" eb="6">
      <t>ジギョウ</t>
    </rPh>
    <rPh sb="6" eb="7">
      <t>サイ</t>
    </rPh>
    <phoneticPr fontId="8"/>
  </si>
  <si>
    <t>減税補てん債</t>
    <rPh sb="1" eb="2">
      <t>ゼイ</t>
    </rPh>
    <phoneticPr fontId="8"/>
  </si>
  <si>
    <t>収益的支出</t>
  </si>
  <si>
    <t>学校教育課</t>
    <rPh sb="0" eb="2">
      <t>ガッコウ</t>
    </rPh>
    <rPh sb="2" eb="5">
      <t>キョウイクカ</t>
    </rPh>
    <phoneticPr fontId="8"/>
  </si>
  <si>
    <t>市  税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</si>
  <si>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</si>
  <si>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教育費</t>
    <rPh sb="0" eb="3">
      <t>キョウイクヒ</t>
    </rPh>
    <phoneticPr fontId="8"/>
  </si>
  <si>
    <t>うち職員給</t>
  </si>
  <si>
    <t>うち補助事業費</t>
  </si>
  <si>
    <t>うち単独事業費</t>
  </si>
  <si>
    <t>失業対策事業費</t>
  </si>
  <si>
    <t>総　　　　数</t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</si>
  <si>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6"/>
  </si>
  <si>
    <t>防災・減災・国土強靱化
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8"/>
  </si>
  <si>
    <t>2</t>
  </si>
  <si>
    <t>令和2年度</t>
    <rPh sb="0" eb="1">
      <t>レイ</t>
    </rPh>
    <rPh sb="1" eb="2">
      <t>ワ</t>
    </rPh>
    <rPh sb="3" eb="5">
      <t>ネンド</t>
    </rPh>
    <phoneticPr fontId="7"/>
  </si>
  <si>
    <t>簡易水道事業</t>
    <rPh sb="0" eb="2">
      <t>カンイ</t>
    </rPh>
    <phoneticPr fontId="8"/>
  </si>
  <si>
    <t>下水道事業</t>
    <rPh sb="0" eb="1">
      <t>ゲ</t>
    </rPh>
    <rPh sb="1" eb="3">
      <t>スイドウ</t>
    </rPh>
    <rPh sb="3" eb="5">
      <t>ジギョウ</t>
    </rPh>
    <phoneticPr fontId="8"/>
  </si>
  <si>
    <t>※簡易水道事業・下水道事業は、令和２年度より企業会計へ移行</t>
    <rPh sb="1" eb="7">
      <t>カンイスイドウジギョウ</t>
    </rPh>
    <rPh sb="15" eb="17">
      <t>レイワ</t>
    </rPh>
    <rPh sb="18" eb="20">
      <t>ネンド</t>
    </rPh>
    <rPh sb="22" eb="26">
      <t>キギョウカイケイ</t>
    </rPh>
    <rPh sb="27" eb="29">
      <t>イコウ</t>
    </rPh>
    <phoneticPr fontId="26"/>
  </si>
  <si>
    <t>資料：水道課、下水道課</t>
    <rPh sb="3" eb="5">
      <t>スイドウ</t>
    </rPh>
    <rPh sb="5" eb="6">
      <t>カ</t>
    </rPh>
    <rPh sb="7" eb="8">
      <t>ゲ</t>
    </rPh>
    <rPh sb="8" eb="11">
      <t>スイドウカ</t>
    </rPh>
    <phoneticPr fontId="26"/>
  </si>
  <si>
    <t>選　　挙　　名</t>
  </si>
  <si>
    <t>選挙執行</t>
  </si>
  <si>
    <t>当　日　有　権　者　数</t>
  </si>
  <si>
    <t>投　　票　　者　　数</t>
  </si>
  <si>
    <t>年 月 日</t>
  </si>
  <si>
    <t>第１投票区</t>
    <rPh sb="0" eb="1">
      <t>ダイ</t>
    </rPh>
    <rPh sb="2" eb="4">
      <t>トウヒョウ</t>
    </rPh>
    <rPh sb="4" eb="5">
      <t>ク</t>
    </rPh>
    <phoneticPr fontId="8"/>
  </si>
  <si>
    <t>第２投票区</t>
    <rPh sb="0" eb="1">
      <t>ダイ</t>
    </rPh>
    <rPh sb="2" eb="4">
      <t>トウヒョウ</t>
    </rPh>
    <rPh sb="4" eb="5">
      <t>ク</t>
    </rPh>
    <phoneticPr fontId="8"/>
  </si>
  <si>
    <t>第３投票区</t>
    <rPh sb="0" eb="1">
      <t>ダイ</t>
    </rPh>
    <rPh sb="2" eb="4">
      <t>トウヒョウ</t>
    </rPh>
    <rPh sb="4" eb="5">
      <t>ク</t>
    </rPh>
    <phoneticPr fontId="8"/>
  </si>
  <si>
    <t>第４投票区</t>
    <rPh sb="0" eb="1">
      <t>ダイ</t>
    </rPh>
    <rPh sb="2" eb="4">
      <t>トウヒョウ</t>
    </rPh>
    <rPh sb="4" eb="5">
      <t>ク</t>
    </rPh>
    <phoneticPr fontId="8"/>
  </si>
  <si>
    <t>第５投票区</t>
    <rPh sb="0" eb="1">
      <t>ダイ</t>
    </rPh>
    <rPh sb="2" eb="4">
      <t>トウヒョウ</t>
    </rPh>
    <rPh sb="4" eb="5">
      <t>ク</t>
    </rPh>
    <phoneticPr fontId="8"/>
  </si>
  <si>
    <t>第６投票区</t>
    <rPh sb="0" eb="1">
      <t>ダイ</t>
    </rPh>
    <rPh sb="2" eb="4">
      <t>トウヒョウ</t>
    </rPh>
    <rPh sb="4" eb="5">
      <t>ク</t>
    </rPh>
    <phoneticPr fontId="8"/>
  </si>
  <si>
    <t>第７投票区</t>
    <rPh sb="0" eb="1">
      <t>ダイ</t>
    </rPh>
    <rPh sb="2" eb="4">
      <t>トウヒョウ</t>
    </rPh>
    <rPh sb="4" eb="5">
      <t>ク</t>
    </rPh>
    <phoneticPr fontId="8"/>
  </si>
  <si>
    <t>第８投票区</t>
    <rPh sb="0" eb="1">
      <t>ダイ</t>
    </rPh>
    <rPh sb="2" eb="4">
      <t>トウヒョウ</t>
    </rPh>
    <rPh sb="4" eb="5">
      <t>ク</t>
    </rPh>
    <phoneticPr fontId="8"/>
  </si>
  <si>
    <t>第９投票区</t>
    <rPh sb="0" eb="1">
      <t>ダイ</t>
    </rPh>
    <rPh sb="2" eb="4">
      <t>トウヒョウ</t>
    </rPh>
    <rPh sb="4" eb="5">
      <t>ク</t>
    </rPh>
    <phoneticPr fontId="8"/>
  </si>
  <si>
    <t>第11投票区</t>
    <rPh sb="0" eb="1">
      <t>ダイ</t>
    </rPh>
    <rPh sb="3" eb="5">
      <t>トウヒョウ</t>
    </rPh>
    <rPh sb="5" eb="6">
      <t>ク</t>
    </rPh>
    <phoneticPr fontId="8"/>
  </si>
  <si>
    <t>第12投票区</t>
    <rPh sb="0" eb="1">
      <t>ダイ</t>
    </rPh>
    <rPh sb="3" eb="5">
      <t>トウヒョウ</t>
    </rPh>
    <rPh sb="5" eb="6">
      <t>ク</t>
    </rPh>
    <phoneticPr fontId="8"/>
  </si>
  <si>
    <t>福岡県知事
選挙
R3年4月11日</t>
    <phoneticPr fontId="26"/>
  </si>
  <si>
    <t>福岡県議会
議員補欠選挙
R3年6月27日</t>
    <phoneticPr fontId="26"/>
  </si>
  <si>
    <t>宮若市長
選挙
R4年3月13日</t>
    <phoneticPr fontId="26"/>
  </si>
  <si>
    <t>宮若市議会
議員選挙
R4年3月13日</t>
    <rPh sb="0" eb="2">
      <t>ミヤワカ</t>
    </rPh>
    <rPh sb="2" eb="3">
      <t>シ</t>
    </rPh>
    <rPh sb="3" eb="5">
      <t>ギカイ</t>
    </rPh>
    <rPh sb="6" eb="8">
      <t>ギイン</t>
    </rPh>
    <rPh sb="8" eb="10">
      <t>センキョ</t>
    </rPh>
    <rPh sb="13" eb="14">
      <t>ネン</t>
    </rPh>
    <rPh sb="15" eb="16">
      <t>ガツ</t>
    </rPh>
    <rPh sb="18" eb="19">
      <t>ヒ</t>
    </rPh>
    <phoneticPr fontId="26"/>
  </si>
  <si>
    <t>参議院議員
選挙
（選挙区）
R4年7月10日</t>
    <rPh sb="17" eb="18">
      <t>ネン</t>
    </rPh>
    <rPh sb="19" eb="20">
      <t>ガツ</t>
    </rPh>
    <rPh sb="22" eb="23">
      <t>ヒ</t>
    </rPh>
    <phoneticPr fontId="26"/>
  </si>
  <si>
    <t>3</t>
  </si>
  <si>
    <t>令和3年度</t>
    <rPh sb="0" eb="1">
      <t>レイ</t>
    </rPh>
    <rPh sb="1" eb="2">
      <t>ワ</t>
    </rPh>
    <rPh sb="3" eb="5">
      <t>ネンド</t>
    </rPh>
    <phoneticPr fontId="7"/>
  </si>
  <si>
    <t>無投票につき該当なし</t>
    <rPh sb="0" eb="3">
      <t>ムトウヒョウ</t>
    </rPh>
    <rPh sb="6" eb="8">
      <t>ガイトウ</t>
    </rPh>
    <phoneticPr fontId="8"/>
  </si>
  <si>
    <t>無投票</t>
    <rPh sb="0" eb="3">
      <t>ムトウヒョウ</t>
    </rPh>
    <phoneticPr fontId="8"/>
  </si>
  <si>
    <t>3</t>
    <phoneticPr fontId="8"/>
  </si>
  <si>
    <t>4</t>
  </si>
  <si>
    <t>4</t>
    <phoneticPr fontId="8"/>
  </si>
  <si>
    <t>-</t>
    <phoneticPr fontId="8"/>
  </si>
  <si>
    <t>15-14   企業会計決算の推移</t>
    <rPh sb="12" eb="14">
      <t>ケッサン</t>
    </rPh>
    <rPh sb="15" eb="17">
      <t>スイイ</t>
    </rPh>
    <phoneticPr fontId="26"/>
  </si>
  <si>
    <t>15-13   特別会計決算の推移</t>
    <phoneticPr fontId="8"/>
  </si>
  <si>
    <t>15-12   市債（現在高）の状況</t>
    <rPh sb="11" eb="13">
      <t>ゲンザイ</t>
    </rPh>
    <phoneticPr fontId="8"/>
  </si>
  <si>
    <t>15-11   財政力指数等</t>
    <phoneticPr fontId="8"/>
  </si>
  <si>
    <t>15-10   住民税非課税世帯数の推移</t>
    <rPh sb="8" eb="11">
      <t>ジュウミンゼイ</t>
    </rPh>
    <rPh sb="11" eb="14">
      <t>ヒカゼイ</t>
    </rPh>
    <rPh sb="14" eb="17">
      <t>セタイスウ</t>
    </rPh>
    <rPh sb="18" eb="20">
      <t>スイイ</t>
    </rPh>
    <phoneticPr fontId="8"/>
  </si>
  <si>
    <t>年度</t>
    <rPh sb="0" eb="2">
      <t>ネンド</t>
    </rPh>
    <phoneticPr fontId="8"/>
  </si>
  <si>
    <t>一般行政職</t>
    <phoneticPr fontId="8"/>
  </si>
  <si>
    <t>参議院議員選挙（選）</t>
    <rPh sb="8" eb="9">
      <t>セン</t>
    </rPh>
    <phoneticPr fontId="25"/>
  </si>
  <si>
    <t>参議院議員選挙（比）</t>
    <rPh sb="8" eb="9">
      <t>ヒ</t>
    </rPh>
    <phoneticPr fontId="25"/>
  </si>
  <si>
    <t>福岡県知事選挙</t>
    <phoneticPr fontId="8"/>
  </si>
  <si>
    <t>福岡県議会議員補欠選挙</t>
    <phoneticPr fontId="8"/>
  </si>
  <si>
    <t>衆議院議員総選挙（小）</t>
    <rPh sb="0" eb="3">
      <t>シュウギイン</t>
    </rPh>
    <rPh sb="3" eb="5">
      <t>ギイン</t>
    </rPh>
    <rPh sb="5" eb="8">
      <t>ソウセンキョ</t>
    </rPh>
    <rPh sb="9" eb="10">
      <t>ショウ</t>
    </rPh>
    <phoneticPr fontId="8"/>
  </si>
  <si>
    <t>衆議院議員総選挙（比）</t>
    <rPh sb="0" eb="3">
      <t>シュウギイン</t>
    </rPh>
    <rPh sb="3" eb="5">
      <t>ギイン</t>
    </rPh>
    <rPh sb="5" eb="8">
      <t>ソウセンキョ</t>
    </rPh>
    <rPh sb="9" eb="10">
      <t>ヒ</t>
    </rPh>
    <phoneticPr fontId="8"/>
  </si>
  <si>
    <t>宮若市長選挙</t>
    <rPh sb="0" eb="2">
      <t>ミヤワカ</t>
    </rPh>
    <rPh sb="2" eb="4">
      <t>シチョウ</t>
    </rPh>
    <rPh sb="4" eb="6">
      <t>センキョ</t>
    </rPh>
    <phoneticPr fontId="8"/>
  </si>
  <si>
    <t>宮若市議会議員選挙</t>
    <rPh sb="0" eb="2">
      <t>ミヤワカ</t>
    </rPh>
    <rPh sb="2" eb="3">
      <t>シ</t>
    </rPh>
    <rPh sb="3" eb="5">
      <t>ギカイ</t>
    </rPh>
    <rPh sb="5" eb="7">
      <t>ギイン</t>
    </rPh>
    <rPh sb="7" eb="9">
      <t>センキョ</t>
    </rPh>
    <phoneticPr fontId="25"/>
  </si>
  <si>
    <t>福岡県議会議員選挙</t>
    <phoneticPr fontId="8"/>
  </si>
  <si>
    <t>資料：選挙管理委員会</t>
  </si>
  <si>
    <t>（単位：人）</t>
  </si>
  <si>
    <t>投　　　　　　　　　　　　　　　　　　　　　　　票　　　　　　　　　　　　　　　　　　　　　　　区</t>
  </si>
  <si>
    <t>衆議院議員総選挙
（小選挙区）
R3年10月31日</t>
    <rPh sb="0" eb="3">
      <t>シュウギイン</t>
    </rPh>
    <rPh sb="3" eb="5">
      <t>ギイン</t>
    </rPh>
    <rPh sb="5" eb="8">
      <t>ソウセンキョ</t>
    </rPh>
    <rPh sb="10" eb="11">
      <t>ショウ</t>
    </rPh>
    <rPh sb="11" eb="14">
      <t>センキョク</t>
    </rPh>
    <phoneticPr fontId="8"/>
  </si>
  <si>
    <t>福岡県議会議員一般選挙
R5.4.9</t>
    <rPh sb="0" eb="3">
      <t>フクオカケン</t>
    </rPh>
    <rPh sb="3" eb="7">
      <t>ギカイギイン</t>
    </rPh>
    <rPh sb="7" eb="11">
      <t>イッパンセンキョ</t>
    </rPh>
    <phoneticPr fontId="8"/>
  </si>
  <si>
    <t>福岡県知事
選挙
R7年3月23日</t>
    <phoneticPr fontId="26"/>
  </si>
  <si>
    <t>※国政選挙は在外選挙人含む</t>
    <rPh sb="1" eb="3">
      <t>コクセイ</t>
    </rPh>
    <rPh sb="3" eb="5">
      <t>センキョ</t>
    </rPh>
    <rPh sb="6" eb="8">
      <t>ザイガイ</t>
    </rPh>
    <rPh sb="8" eb="10">
      <t>センキョ</t>
    </rPh>
    <rPh sb="10" eb="11">
      <t>ニン</t>
    </rPh>
    <rPh sb="11" eb="12">
      <t>フク</t>
    </rPh>
    <phoneticPr fontId="26"/>
  </si>
  <si>
    <t>15-4   市の財産</t>
  </si>
  <si>
    <t>年　度</t>
  </si>
  <si>
    <t>基　　　　　　　金</t>
  </si>
  <si>
    <t>出資による権利</t>
    <phoneticPr fontId="8"/>
  </si>
  <si>
    <t>建　物</t>
  </si>
  <si>
    <t>土　地</t>
  </si>
  <si>
    <t>総　額</t>
  </si>
  <si>
    <t>減　債</t>
  </si>
  <si>
    <t>令和</t>
    <rPh sb="0" eb="1">
      <t>レイ</t>
    </rPh>
    <rPh sb="1" eb="2">
      <t>ワ</t>
    </rPh>
    <phoneticPr fontId="25"/>
  </si>
  <si>
    <t>元</t>
    <rPh sb="0" eb="1">
      <t>ガン</t>
    </rPh>
    <phoneticPr fontId="8"/>
  </si>
  <si>
    <t>年度</t>
    <rPh sb="0" eb="2">
      <t>ネンド</t>
    </rPh>
    <phoneticPr fontId="25"/>
  </si>
  <si>
    <t>5</t>
    <phoneticPr fontId="8"/>
  </si>
  <si>
    <t>資料：財政課「地方財政状況調査」、管財課「財産に関する調書」</t>
    <rPh sb="7" eb="9">
      <t>チホウ</t>
    </rPh>
    <rPh sb="9" eb="10">
      <t>ザイ</t>
    </rPh>
    <rPh sb="10" eb="11">
      <t>セイ</t>
    </rPh>
    <rPh sb="11" eb="13">
      <t>ジョウキョウ</t>
    </rPh>
    <rPh sb="13" eb="15">
      <t>チョウサ</t>
    </rPh>
    <rPh sb="17" eb="20">
      <t>カンザイカ</t>
    </rPh>
    <rPh sb="21" eb="23">
      <t>ザイサン</t>
    </rPh>
    <rPh sb="24" eb="25">
      <t>カン</t>
    </rPh>
    <rPh sb="27" eb="29">
      <t>チョウショ</t>
    </rPh>
    <phoneticPr fontId="8"/>
  </si>
  <si>
    <t>区　　　　分</t>
  </si>
  <si>
    <t>令和2年度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</si>
  <si>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</si>
  <si>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令和4年度</t>
    <rPh sb="0" eb="2">
      <t>レイワ</t>
    </rPh>
    <rPh sb="3" eb="5">
      <t>ネンド</t>
    </rPh>
    <phoneticPr fontId="8"/>
  </si>
  <si>
    <t>令和5年度</t>
    <rPh sb="0" eb="2">
      <t>レイワ</t>
    </rPh>
    <rPh sb="3" eb="5">
      <t>ネンド</t>
    </rPh>
    <phoneticPr fontId="8"/>
  </si>
  <si>
    <t>法人事業税交付金</t>
    <rPh sb="0" eb="5">
      <t>ホウジンジギョウゼイ</t>
    </rPh>
    <rPh sb="5" eb="8">
      <t>コウフキン</t>
    </rPh>
    <phoneticPr fontId="8"/>
  </si>
  <si>
    <t>分担金及び負担金</t>
    <rPh sb="3" eb="4">
      <t>オヨ</t>
    </rPh>
    <phoneticPr fontId="8"/>
  </si>
  <si>
    <t>15-5   普通会計歳入の推移</t>
    <phoneticPr fontId="8"/>
  </si>
  <si>
    <t>令和４年度</t>
    <rPh sb="0" eb="1">
      <t>レイ</t>
    </rPh>
    <rPh sb="1" eb="2">
      <t>ワ</t>
    </rPh>
    <rPh sb="3" eb="5">
      <t>ネンド</t>
    </rPh>
    <phoneticPr fontId="7"/>
  </si>
  <si>
    <t>令和５年度</t>
    <rPh sb="0" eb="1">
      <t>レイ</t>
    </rPh>
    <rPh sb="1" eb="2">
      <t>ワ</t>
    </rPh>
    <rPh sb="3" eb="5">
      <t>ネンド</t>
    </rPh>
    <phoneticPr fontId="7"/>
  </si>
  <si>
    <t>区　　　　　分</t>
  </si>
  <si>
    <t>令和2年度</t>
    <rPh sb="0" eb="1">
      <t>レイ</t>
    </rPh>
    <rPh sb="1" eb="2">
      <t>ワ</t>
    </rPh>
    <phoneticPr fontId="8"/>
  </si>
  <si>
    <t>令和3年度</t>
    <rPh sb="0" eb="1">
      <t>レイ</t>
    </rPh>
    <rPh sb="1" eb="2">
      <t>ワ</t>
    </rPh>
    <phoneticPr fontId="8"/>
  </si>
  <si>
    <t>令和4年度</t>
    <rPh sb="0" eb="1">
      <t>レイ</t>
    </rPh>
    <rPh sb="1" eb="2">
      <t>ワ</t>
    </rPh>
    <phoneticPr fontId="8"/>
  </si>
  <si>
    <t>令和5年度</t>
    <rPh sb="0" eb="1">
      <t>レイ</t>
    </rPh>
    <rPh sb="1" eb="2">
      <t>ワ</t>
    </rPh>
    <phoneticPr fontId="8"/>
  </si>
  <si>
    <t>実質収支</t>
  </si>
  <si>
    <t>2</t>
    <phoneticPr fontId="8"/>
  </si>
  <si>
    <t>　個　人</t>
  </si>
  <si>
    <t>　法　人</t>
  </si>
  <si>
    <t>交付金・納付金</t>
  </si>
  <si>
    <t>軽自動車税
（環境性能割）</t>
    <rPh sb="7" eb="12">
      <t>カンキョウセイノウワリ</t>
    </rPh>
    <phoneticPr fontId="8"/>
  </si>
  <si>
    <t>軽自動車税(種別割)</t>
    <rPh sb="6" eb="9">
      <t>シュベツワリ</t>
    </rPh>
    <phoneticPr fontId="8"/>
  </si>
  <si>
    <t>資料：税務収納課</t>
    <rPh sb="3" eb="5">
      <t>ゼイム</t>
    </rPh>
    <rPh sb="5" eb="7">
      <t>シュウノウ</t>
    </rPh>
    <rPh sb="7" eb="8">
      <t>カ</t>
    </rPh>
    <phoneticPr fontId="25"/>
  </si>
  <si>
    <t>令和2年度</t>
    <rPh sb="0" eb="1">
      <t>レイ</t>
    </rPh>
    <rPh sb="1" eb="2">
      <t>ワ</t>
    </rPh>
    <rPh sb="3" eb="5">
      <t>ネンド</t>
    </rPh>
    <phoneticPr fontId="8"/>
  </si>
  <si>
    <t>令和3年度</t>
    <rPh sb="0" eb="1">
      <t>レイ</t>
    </rPh>
    <rPh sb="1" eb="2">
      <t>ワ</t>
    </rPh>
    <rPh sb="3" eb="5">
      <t>ネンド</t>
    </rPh>
    <phoneticPr fontId="8"/>
  </si>
  <si>
    <t>令和4年度</t>
    <rPh sb="0" eb="1">
      <t>レイ</t>
    </rPh>
    <rPh sb="1" eb="2">
      <t>ワ</t>
    </rPh>
    <rPh sb="3" eb="5">
      <t>ネンド</t>
    </rPh>
    <phoneticPr fontId="8"/>
  </si>
  <si>
    <t>令和5年度</t>
    <rPh sb="0" eb="1">
      <t>レイ</t>
    </rPh>
    <rPh sb="1" eb="2">
      <t>ワ</t>
    </rPh>
    <rPh sb="3" eb="5">
      <t>ネンド</t>
    </rPh>
    <phoneticPr fontId="8"/>
  </si>
  <si>
    <t>総  額</t>
  </si>
  <si>
    <t>資料：税務収納課</t>
    <rPh sb="3" eb="8">
      <t>ゼイムシュウノウカ</t>
    </rPh>
    <phoneticPr fontId="8"/>
  </si>
  <si>
    <t>年　　度</t>
  </si>
  <si>
    <t>基準財政</t>
  </si>
  <si>
    <t>普    通</t>
  </si>
  <si>
    <t>財 政 力</t>
  </si>
  <si>
    <t>経常収支</t>
  </si>
  <si>
    <t>実質公債費</t>
    <rPh sb="0" eb="2">
      <t>ジッシツ</t>
    </rPh>
    <phoneticPr fontId="26"/>
  </si>
  <si>
    <t>需 要 額</t>
  </si>
  <si>
    <t>収 入 額</t>
  </si>
  <si>
    <t>交 付 税</t>
  </si>
  <si>
    <t>指    数</t>
  </si>
  <si>
    <t>比    率</t>
  </si>
  <si>
    <t>令和2年度末</t>
    <rPh sb="0" eb="1">
      <t>レイ</t>
    </rPh>
    <rPh sb="1" eb="2">
      <t>ワ</t>
    </rPh>
    <phoneticPr fontId="8"/>
  </si>
  <si>
    <t>令和3年度末</t>
    <rPh sb="0" eb="1">
      <t>レイ</t>
    </rPh>
    <rPh sb="1" eb="2">
      <t>ワ</t>
    </rPh>
    <phoneticPr fontId="8"/>
  </si>
  <si>
    <t>令和4年度末</t>
    <rPh sb="0" eb="1">
      <t>レイ</t>
    </rPh>
    <rPh sb="1" eb="2">
      <t>ワ</t>
    </rPh>
    <phoneticPr fontId="8"/>
  </si>
  <si>
    <t>令和5年度末</t>
    <rPh sb="0" eb="1">
      <t>レイ</t>
    </rPh>
    <rPh sb="1" eb="2">
      <t>ワ</t>
    </rPh>
    <phoneticPr fontId="8"/>
  </si>
  <si>
    <t>金　額</t>
  </si>
  <si>
    <t>うち緊急防災・減災事業債</t>
    <rPh sb="2" eb="4">
      <t>キンキュウ</t>
    </rPh>
    <rPh sb="4" eb="6">
      <t>ボウサイ</t>
    </rPh>
    <rPh sb="7" eb="9">
      <t>ゲンサイ</t>
    </rPh>
    <rPh sb="9" eb="11">
      <t>ジギョウ</t>
    </rPh>
    <rPh sb="11" eb="12">
      <t>サイ</t>
    </rPh>
    <phoneticPr fontId="8"/>
  </si>
  <si>
    <t>うち公共施設等適正管理
    推進事業債</t>
    <rPh sb="2" eb="7">
      <t>コウキョウシセツトウ</t>
    </rPh>
    <rPh sb="7" eb="9">
      <t>テキセイ</t>
    </rPh>
    <rPh sb="9" eb="11">
      <t>カンリ</t>
    </rPh>
    <rPh sb="16" eb="18">
      <t>スイシン</t>
    </rPh>
    <rPh sb="18" eb="20">
      <t>ジギョウ</t>
    </rPh>
    <rPh sb="20" eb="21">
      <t>サイ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</si>
  <si>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</si>
  <si>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</si>
  <si>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</si>
  <si>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</si>
  <si>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８</t>
    <phoneticPr fontId="8"/>
  </si>
  <si>
    <t>９</t>
    <phoneticPr fontId="8"/>
  </si>
  <si>
    <t>10</t>
    <phoneticPr fontId="8"/>
  </si>
  <si>
    <t>11</t>
    <phoneticPr fontId="8"/>
  </si>
  <si>
    <t>12</t>
    <phoneticPr fontId="8"/>
  </si>
  <si>
    <t>13</t>
    <phoneticPr fontId="8"/>
  </si>
  <si>
    <t>歳　入</t>
  </si>
  <si>
    <t>歳　出</t>
  </si>
  <si>
    <t>公共下水道事業
特別会計</t>
    <rPh sb="0" eb="2">
      <t>コウキョウ</t>
    </rPh>
    <rPh sb="2" eb="5">
      <t>ゲスイドウ</t>
    </rPh>
    <rPh sb="5" eb="7">
      <t>ジギョウ</t>
    </rPh>
    <rPh sb="8" eb="10">
      <t>トクベツ</t>
    </rPh>
    <rPh sb="10" eb="12">
      <t>カイケイ</t>
    </rPh>
    <phoneticPr fontId="26"/>
  </si>
  <si>
    <t>※簡易水道事業・公共下水道事業は令和２年度より企業会計へ移行</t>
    <rPh sb="1" eb="5">
      <t>カンイスイドウ</t>
    </rPh>
    <rPh sb="5" eb="7">
      <t>ジギョウ</t>
    </rPh>
    <rPh sb="8" eb="10">
      <t>コウキョウ</t>
    </rPh>
    <rPh sb="10" eb="13">
      <t>ゲスイドウ</t>
    </rPh>
    <rPh sb="13" eb="15">
      <t>ジギョウ</t>
    </rPh>
    <rPh sb="16" eb="18">
      <t>レイワ</t>
    </rPh>
    <rPh sb="19" eb="20">
      <t>ネン</t>
    </rPh>
    <rPh sb="20" eb="21">
      <t>ド</t>
    </rPh>
    <rPh sb="23" eb="27">
      <t>キギョウカイケイ</t>
    </rPh>
    <rPh sb="28" eb="30">
      <t>イコウ</t>
    </rPh>
    <phoneticPr fontId="8"/>
  </si>
  <si>
    <t>6</t>
    <phoneticPr fontId="8"/>
  </si>
  <si>
    <t>令和6年度</t>
    <rPh sb="0" eb="2">
      <t>レイワ</t>
    </rPh>
    <rPh sb="3" eb="5">
      <t>ネンド</t>
    </rPh>
    <phoneticPr fontId="8"/>
  </si>
  <si>
    <t>令和６年度</t>
    <rPh sb="0" eb="1">
      <t>レイ</t>
    </rPh>
    <rPh sb="1" eb="2">
      <t>ワ</t>
    </rPh>
    <rPh sb="3" eb="5">
      <t>ネンド</t>
    </rPh>
    <phoneticPr fontId="7"/>
  </si>
  <si>
    <t>令和6年度</t>
    <rPh sb="0" eb="1">
      <t>レイ</t>
    </rPh>
    <rPh sb="1" eb="2">
      <t>ワ</t>
    </rPh>
    <phoneticPr fontId="8"/>
  </si>
  <si>
    <t>令和6年度</t>
    <rPh sb="0" eb="1">
      <t>レイ</t>
    </rPh>
    <rPh sb="1" eb="2">
      <t>ワ</t>
    </rPh>
    <rPh sb="3" eb="5">
      <t>ネンド</t>
    </rPh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</si>
  <si>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</si>
  <si>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</si>
  <si>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令和6度末</t>
    <rPh sb="0" eb="1">
      <t>レイ</t>
    </rPh>
    <rPh sb="1" eb="2">
      <t>ワ</t>
    </rPh>
    <phoneticPr fontId="8"/>
  </si>
  <si>
    <t>資料：財政課「地方財政状況調査」</t>
    <phoneticPr fontId="8"/>
  </si>
  <si>
    <t>衆議院議員総選挙
（小選挙区）
R6年10月27日</t>
    <rPh sb="0" eb="3">
      <t>シュウギイン</t>
    </rPh>
    <rPh sb="3" eb="5">
      <t>ギイン</t>
    </rPh>
    <rPh sb="5" eb="8">
      <t>ソウセンキョ</t>
    </rPh>
    <rPh sb="10" eb="11">
      <t>ショウ</t>
    </rPh>
    <rPh sb="11" eb="14">
      <t>センキョク</t>
    </rPh>
    <phoneticPr fontId="8"/>
  </si>
  <si>
    <t>参議院議員
選挙
（選挙区)
R7年7月20日</t>
    <phoneticPr fontId="8"/>
  </si>
  <si>
    <t>資料：会計係</t>
    <rPh sb="3" eb="5">
      <t>カイケイ</t>
    </rPh>
    <rPh sb="5" eb="6">
      <t>カカリ</t>
    </rPh>
    <phoneticPr fontId="8"/>
  </si>
  <si>
    <t>令和7年4月1日現在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8"/>
  </si>
  <si>
    <t>デジタル戦略課</t>
    <rPh sb="4" eb="6">
      <t>センリャク</t>
    </rPh>
    <rPh sb="6" eb="7">
      <t>カ</t>
    </rPh>
    <phoneticPr fontId="8"/>
  </si>
  <si>
    <t>こども家庭課</t>
    <rPh sb="3" eb="5">
      <t>カテイ</t>
    </rPh>
    <rPh sb="5" eb="6">
      <t>カ</t>
    </rPh>
    <phoneticPr fontId="8"/>
  </si>
  <si>
    <t>各年度賦課期日（１月１日）現在（例　Ｒ７年度：Ｒ７年１月１日現在）</t>
    <rPh sb="0" eb="3">
      <t>カクネンド</t>
    </rPh>
    <rPh sb="3" eb="7">
      <t>フカキジツ</t>
    </rPh>
    <rPh sb="9" eb="10">
      <t>ガツ</t>
    </rPh>
    <rPh sb="11" eb="12">
      <t>ニチ</t>
    </rPh>
    <rPh sb="13" eb="15">
      <t>ゲンザイ</t>
    </rPh>
    <rPh sb="16" eb="17">
      <t>レイ</t>
    </rPh>
    <rPh sb="20" eb="22">
      <t>ネンド</t>
    </rPh>
    <rPh sb="25" eb="26">
      <t>ネン</t>
    </rPh>
    <rPh sb="27" eb="28">
      <t>ガツ</t>
    </rPh>
    <rPh sb="29" eb="30">
      <t>ニチ</t>
    </rPh>
    <rPh sb="30" eb="32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</si>
</sst>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76" formatCode="#,##0.0"/>
    <numFmt numFmtId="177" formatCode="#,##0.0;&quot;△&quot;#,##0.0;&quot;－&quot;"/>
    <numFmt numFmtId="178" formatCode="#,##0.0;[Red]\-#,##0.0"/>
    <numFmt numFmtId="179" formatCode="#,##0.0;\-#,##0.0;&quot;－&quot;"/>
    <numFmt numFmtId="180" formatCode="#,##0;&quot;△&quot;#,##0"/>
    <numFmt numFmtId="181" formatCode="#,##0;&quot;△&quot;#,##0;&quot;－&quot;"/>
    <numFmt numFmtId="182" formatCode="#,##0;\-#,##0;&quot;-&quot;"/>
    <numFmt numFmtId="183" formatCode="#,##0;\-#,##0;&quot;－&quot;"/>
    <numFmt numFmtId="184" formatCode="#,##0_ "/>
    <numFmt numFmtId="185" formatCode="#,##0_);[Red]\(#,##0\)"/>
    <numFmt numFmtId="186" formatCode="#,##0_);\(#,##0\)"/>
    <numFmt numFmtId="187" formatCode="0.0"/>
    <numFmt numFmtId="188" formatCode="0.000"/>
    <numFmt numFmtId="189" formatCode="0.0000_ "/>
    <numFmt numFmtId="190" formatCode="0.000_ "/>
    <numFmt numFmtId="191" formatCode="0.0_);[Red]\(0.0\)"/>
    <numFmt numFmtId="192" formatCode="0_);[Red]\(0\)"/>
    <numFmt numFmtId="193" formatCode="#,##0.000;&quot;△&quot;#,##0.000;&quot;－&quot;"/>
    <numFmt numFmtId="194" formatCode="#,##0;&quot;x&quot;;&quot;-&quot;"/>
    <numFmt numFmtId="195" formatCode="0.0_ "/>
  </numFmts>
  <fonts count="3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明朝"/>
      <family val="1"/>
      <charset val="128"/>
    </font>
    <font>
      <sz val="6"/>
      <name val="Osaka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</borders>
  <cellStyleXfs count="37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0">
    <xf numFmtId="0" fontId="0" fillId="0" borderId="0" xfId="0">
      <alignment vertical="center"/>
    </xf>
    <xf numFmtId="0" fontId="9" fillId="0" borderId="0" xfId="20" applyFont="1" applyFill="1" applyAlignment="1">
      <alignment horizontal="center" vertical="center" shrinkToFit="1"/>
    </xf>
    <xf numFmtId="0" fontId="9" fillId="0" borderId="0" xfId="2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23" applyFont="1" applyAlignment="1"/>
    <xf numFmtId="0" fontId="10" fillId="0" borderId="0" xfId="23" applyFont="1" applyAlignment="1">
      <alignment vertical="center"/>
    </xf>
    <xf numFmtId="0" fontId="9" fillId="0" borderId="0" xfId="20" applyFont="1" applyBorder="1" applyAlignment="1">
      <alignment vertical="center"/>
    </xf>
    <xf numFmtId="0" fontId="11" fillId="0" borderId="0" xfId="23" applyFont="1" applyFill="1" applyBorder="1" applyAlignment="1"/>
    <xf numFmtId="0" fontId="10" fillId="0" borderId="0" xfId="20" applyFont="1" applyBorder="1" applyAlignment="1">
      <alignment horizontal="center" vertical="center" shrinkToFit="1"/>
    </xf>
    <xf numFmtId="0" fontId="11" fillId="0" borderId="0" xfId="23" applyFont="1" applyFill="1" applyAlignment="1"/>
    <xf numFmtId="0" fontId="12" fillId="0" borderId="0" xfId="23" applyFont="1" applyFill="1" applyAlignment="1">
      <alignment horizontal="center"/>
    </xf>
    <xf numFmtId="0" fontId="9" fillId="0" borderId="0" xfId="30" applyFont="1" applyAlignment="1">
      <alignment horizontal="center"/>
    </xf>
    <xf numFmtId="49" fontId="9" fillId="0" borderId="0" xfId="0" applyNumberFormat="1" applyFont="1" applyFill="1" applyAlignment="1">
      <alignment vertical="center"/>
    </xf>
    <xf numFmtId="187" fontId="9" fillId="0" borderId="0" xfId="23" applyNumberFormat="1" applyFont="1" applyAlignment="1">
      <alignment vertical="center"/>
    </xf>
    <xf numFmtId="0" fontId="5" fillId="0" borderId="0" xfId="24" applyFont="1" applyAlignment="1">
      <alignment vertical="center"/>
    </xf>
    <xf numFmtId="0" fontId="13" fillId="0" borderId="0" xfId="20" applyFont="1" applyFill="1" applyAlignment="1">
      <alignment horizontal="centerContinuous" vertical="center"/>
    </xf>
    <xf numFmtId="0" fontId="9" fillId="0" borderId="13" xfId="20" applyFont="1" applyBorder="1" applyAlignment="1">
      <alignment vertical="center"/>
    </xf>
    <xf numFmtId="0" fontId="5" fillId="0" borderId="0" xfId="20" applyFont="1" applyFill="1" applyBorder="1" applyAlignment="1">
      <alignment horizontal="left" vertical="center"/>
    </xf>
    <xf numFmtId="49" fontId="9" fillId="0" borderId="0" xfId="23" applyNumberFormat="1" applyFont="1" applyAlignment="1">
      <alignment horizontal="centerContinuous" vertical="center"/>
    </xf>
    <xf numFmtId="49" fontId="9" fillId="0" borderId="13" xfId="23" applyNumberFormat="1" applyFont="1" applyBorder="1" applyAlignment="1">
      <alignment vertical="center"/>
    </xf>
    <xf numFmtId="57" fontId="5" fillId="0" borderId="0" xfId="23" applyNumberFormat="1" applyFont="1" applyFill="1" applyBorder="1" applyAlignment="1">
      <alignment horizontal="right" vertical="center"/>
    </xf>
    <xf numFmtId="49" fontId="9" fillId="0" borderId="0" xfId="20" applyNumberFormat="1" applyFont="1" applyFill="1" applyBorder="1" applyAlignment="1">
      <alignment vertical="center"/>
    </xf>
    <xf numFmtId="0" fontId="9" fillId="0" borderId="0" xfId="20" applyFont="1" applyFill="1" applyAlignment="1">
      <alignment horizontal="centerContinuous" vertical="center"/>
    </xf>
    <xf numFmtId="187" fontId="9" fillId="0" borderId="0" xfId="23" applyNumberFormat="1" applyFont="1" applyAlignment="1">
      <alignment horizontal="centerContinuous" vertical="center"/>
    </xf>
    <xf numFmtId="187" fontId="9" fillId="0" borderId="13" xfId="23" applyNumberFormat="1" applyFont="1" applyBorder="1" applyAlignment="1">
      <alignment horizontal="right" vertical="center"/>
    </xf>
    <xf numFmtId="187" fontId="9" fillId="0" borderId="0" xfId="23" applyNumberFormat="1" applyFont="1" applyAlignment="1">
      <alignment horizontal="right" vertical="center"/>
    </xf>
    <xf numFmtId="41" fontId="14" fillId="0" borderId="0" xfId="11" applyNumberFormat="1" applyFont="1" applyFill="1" applyBorder="1" applyAlignment="1"/>
    <xf numFmtId="0" fontId="15" fillId="0" borderId="0" xfId="20" applyFont="1" applyAlignment="1">
      <alignment vertical="center"/>
    </xf>
    <xf numFmtId="38" fontId="5" fillId="0" borderId="0" xfId="6" applyFont="1" applyAlignment="1">
      <alignment vertical="center"/>
    </xf>
    <xf numFmtId="4" fontId="5" fillId="0" borderId="0" xfId="6" applyNumberFormat="1" applyFont="1" applyAlignment="1">
      <alignment vertical="center"/>
    </xf>
    <xf numFmtId="38" fontId="9" fillId="0" borderId="0" xfId="12" applyFont="1" applyBorder="1" applyAlignment="1">
      <alignment vertical="center"/>
    </xf>
    <xf numFmtId="0" fontId="9" fillId="0" borderId="0" xfId="24" applyFont="1" applyBorder="1" applyAlignment="1">
      <alignment horizontal="right" vertical="center"/>
    </xf>
    <xf numFmtId="38" fontId="5" fillId="0" borderId="0" xfId="6" applyFont="1" applyFill="1" applyBorder="1" applyAlignment="1">
      <alignment horizontal="center" vertical="center"/>
    </xf>
    <xf numFmtId="4" fontId="5" fillId="0" borderId="0" xfId="6" applyNumberFormat="1" applyFont="1" applyBorder="1" applyAlignment="1">
      <alignment horizontal="centerContinuous" vertical="center"/>
    </xf>
    <xf numFmtId="38" fontId="16" fillId="0" borderId="0" xfId="6" applyFont="1" applyBorder="1" applyAlignment="1">
      <alignment vertical="center"/>
    </xf>
    <xf numFmtId="4" fontId="17" fillId="0" borderId="0" xfId="6" applyNumberFormat="1" applyFont="1" applyFill="1" applyBorder="1" applyAlignment="1">
      <alignment vertical="center"/>
    </xf>
    <xf numFmtId="38" fontId="17" fillId="0" borderId="0" xfId="6" applyFont="1" applyBorder="1" applyAlignment="1">
      <alignment horizontal="right" vertical="center"/>
    </xf>
    <xf numFmtId="38" fontId="17" fillId="0" borderId="0" xfId="6" applyFont="1" applyBorder="1" applyAlignment="1">
      <alignment vertical="center"/>
    </xf>
    <xf numFmtId="4" fontId="17" fillId="0" borderId="0" xfId="6" applyNumberFormat="1" applyFont="1" applyFill="1" applyBorder="1" applyAlignment="1">
      <alignment horizontal="right" vertical="center"/>
    </xf>
    <xf numFmtId="0" fontId="5" fillId="0" borderId="0" xfId="20" applyFont="1" applyFill="1" applyBorder="1" applyAlignment="1">
      <alignment vertical="center"/>
    </xf>
    <xf numFmtId="0" fontId="18" fillId="0" borderId="0" xfId="20" applyFont="1" applyFill="1" applyAlignment="1">
      <alignment horizontal="centerContinuous" vertical="center"/>
    </xf>
    <xf numFmtId="0" fontId="5" fillId="0" borderId="0" xfId="20" applyFont="1" applyFill="1" applyAlignment="1">
      <alignment horizontal="centerContinuous" vertical="center"/>
    </xf>
    <xf numFmtId="0" fontId="9" fillId="0" borderId="13" xfId="20" applyFont="1" applyBorder="1" applyAlignment="1">
      <alignment horizontal="right" vertical="center"/>
    </xf>
    <xf numFmtId="0" fontId="12" fillId="0" borderId="0" xfId="20" applyFont="1" applyFill="1" applyAlignment="1">
      <alignment horizontal="distributed" vertical="center"/>
    </xf>
    <xf numFmtId="0" fontId="17" fillId="0" borderId="0" xfId="20" applyFont="1" applyFill="1" applyAlignment="1">
      <alignment vertical="center"/>
    </xf>
    <xf numFmtId="0" fontId="19" fillId="0" borderId="0" xfId="20" applyFont="1" applyFill="1" applyAlignment="1">
      <alignment vertical="center"/>
    </xf>
    <xf numFmtId="0" fontId="17" fillId="0" borderId="0" xfId="20" applyFont="1" applyFill="1" applyAlignment="1">
      <alignment vertical="center" shrinkToFit="1"/>
    </xf>
    <xf numFmtId="0" fontId="17" fillId="0" borderId="0" xfId="20" applyFont="1" applyFill="1" applyBorder="1" applyAlignment="1">
      <alignment vertical="center" shrinkToFit="1"/>
    </xf>
    <xf numFmtId="0" fontId="20" fillId="0" borderId="0" xfId="20" applyFont="1" applyFill="1" applyBorder="1" applyAlignment="1">
      <alignment vertical="center" shrinkToFit="1"/>
    </xf>
    <xf numFmtId="0" fontId="17" fillId="0" borderId="0" xfId="20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0" fontId="9" fillId="0" borderId="0" xfId="20" applyFont="1" applyFill="1" applyBorder="1" applyAlignment="1">
      <alignment horizontal="distributed" vertical="center"/>
    </xf>
    <xf numFmtId="0" fontId="9" fillId="0" borderId="29" xfId="20" applyFont="1" applyFill="1" applyBorder="1" applyAlignment="1">
      <alignment horizontal="left" vertical="center"/>
    </xf>
    <xf numFmtId="182" fontId="9" fillId="0" borderId="0" xfId="20" applyNumberFormat="1" applyFont="1" applyFill="1" applyBorder="1" applyAlignment="1">
      <alignment horizontal="right" vertical="center"/>
    </xf>
    <xf numFmtId="0" fontId="21" fillId="0" borderId="0" xfId="20" applyFont="1" applyAlignment="1">
      <alignment vertical="center"/>
    </xf>
    <xf numFmtId="0" fontId="17" fillId="0" borderId="0" xfId="20" applyFont="1" applyFill="1" applyAlignment="1">
      <alignment horizontal="centerContinuous" vertical="center"/>
    </xf>
    <xf numFmtId="0" fontId="9" fillId="0" borderId="0" xfId="20" applyFont="1" applyBorder="1" applyAlignment="1">
      <alignment horizontal="left" shrinkToFit="1"/>
    </xf>
    <xf numFmtId="179" fontId="9" fillId="0" borderId="0" xfId="0" applyNumberFormat="1" applyFont="1" applyFill="1" applyBorder="1" applyAlignment="1">
      <alignment horizontal="right" shrinkToFit="1"/>
    </xf>
    <xf numFmtId="0" fontId="14" fillId="0" borderId="0" xfId="20" applyFont="1" applyFill="1" applyAlignment="1">
      <alignment vertical="center"/>
    </xf>
    <xf numFmtId="188" fontId="5" fillId="0" borderId="0" xfId="23" applyNumberFormat="1" applyFont="1" applyAlignment="1">
      <alignment vertical="center"/>
    </xf>
    <xf numFmtId="0" fontId="5" fillId="0" borderId="0" xfId="24" applyFont="1" applyBorder="1" applyAlignment="1">
      <alignment horizontal="right" vertical="center"/>
    </xf>
    <xf numFmtId="0" fontId="5" fillId="0" borderId="1" xfId="20" applyFont="1" applyBorder="1" applyAlignment="1">
      <alignment vertical="center" shrinkToFit="1"/>
    </xf>
    <xf numFmtId="0" fontId="5" fillId="0" borderId="0" xfId="20" applyFont="1" applyBorder="1" applyAlignment="1">
      <alignment vertical="center" shrinkToFit="1"/>
    </xf>
    <xf numFmtId="181" fontId="5" fillId="0" borderId="0" xfId="23" applyNumberFormat="1" applyFont="1" applyFill="1" applyAlignment="1">
      <alignment vertical="center"/>
    </xf>
    <xf numFmtId="0" fontId="22" fillId="0" borderId="0" xfId="20" applyFont="1" applyFill="1" applyAlignment="1">
      <alignment vertical="center"/>
    </xf>
    <xf numFmtId="0" fontId="16" fillId="0" borderId="0" xfId="20" applyFont="1" applyFill="1" applyAlignment="1">
      <alignment vertical="center" shrinkToFit="1"/>
    </xf>
    <xf numFmtId="183" fontId="9" fillId="0" borderId="0" xfId="0" applyNumberFormat="1" applyFont="1" applyFill="1" applyBorder="1" applyAlignment="1">
      <alignment horizontal="right" shrinkToFit="1"/>
    </xf>
    <xf numFmtId="189" fontId="17" fillId="0" borderId="0" xfId="20" applyNumberFormat="1" applyFont="1" applyFill="1" applyAlignment="1">
      <alignment vertical="center"/>
    </xf>
    <xf numFmtId="0" fontId="9" fillId="0" borderId="0" xfId="24" applyFont="1" applyAlignment="1">
      <alignment horizontal="right" vertical="center"/>
    </xf>
    <xf numFmtId="3" fontId="5" fillId="0" borderId="0" xfId="20" applyNumberFormat="1" applyFont="1" applyAlignment="1"/>
    <xf numFmtId="3" fontId="5" fillId="0" borderId="0" xfId="20" applyNumberFormat="1" applyFont="1" applyAlignment="1">
      <alignment vertical="center"/>
    </xf>
    <xf numFmtId="0" fontId="9" fillId="0" borderId="0" xfId="20" applyFont="1" applyAlignment="1">
      <alignment horizontal="left" vertical="center" shrinkToFit="1"/>
    </xf>
    <xf numFmtId="185" fontId="9" fillId="0" borderId="0" xfId="20" applyNumberFormat="1" applyFont="1" applyFill="1" applyAlignment="1">
      <alignment vertical="center" shrinkToFit="1"/>
    </xf>
    <xf numFmtId="191" fontId="9" fillId="0" borderId="0" xfId="20" applyNumberFormat="1" applyFont="1" applyFill="1" applyAlignment="1">
      <alignment vertical="center" shrinkToFit="1"/>
    </xf>
    <xf numFmtId="0" fontId="16" fillId="0" borderId="0" xfId="20" applyFont="1" applyAlignment="1">
      <alignment vertical="center"/>
    </xf>
    <xf numFmtId="0" fontId="10" fillId="0" borderId="0" xfId="20" applyFont="1" applyAlignment="1">
      <alignment horizontal="left" vertical="center" shrinkToFit="1"/>
    </xf>
    <xf numFmtId="49" fontId="9" fillId="0" borderId="0" xfId="20" applyNumberFormat="1" applyFont="1" applyBorder="1" applyAlignment="1">
      <alignment horizontal="left" shrinkToFit="1"/>
    </xf>
    <xf numFmtId="0" fontId="17" fillId="0" borderId="0" xfId="20" applyFont="1" applyBorder="1" applyAlignment="1">
      <alignment horizontal="left" vertical="center" shrinkToFit="1"/>
    </xf>
    <xf numFmtId="0" fontId="17" fillId="0" borderId="0" xfId="20" applyFont="1" applyAlignment="1">
      <alignment horizontal="left" vertical="center" shrinkToFit="1"/>
    </xf>
    <xf numFmtId="191" fontId="9" fillId="0" borderId="0" xfId="20" applyNumberFormat="1" applyFont="1" applyFill="1" applyBorder="1" applyAlignment="1">
      <alignment horizontal="right" vertical="center"/>
    </xf>
    <xf numFmtId="191" fontId="9" fillId="0" borderId="0" xfId="20" applyNumberFormat="1" applyFont="1" applyFill="1" applyBorder="1" applyAlignment="1">
      <alignment horizontal="right" vertical="center" shrinkToFit="1"/>
    </xf>
    <xf numFmtId="191" fontId="10" fillId="0" borderId="13" xfId="20" applyNumberFormat="1" applyFont="1" applyFill="1" applyBorder="1" applyAlignment="1">
      <alignment horizontal="right" vertical="center"/>
    </xf>
    <xf numFmtId="185" fontId="17" fillId="0" borderId="0" xfId="20" applyNumberFormat="1" applyFont="1" applyFill="1" applyAlignment="1">
      <alignment vertical="center" shrinkToFit="1"/>
    </xf>
    <xf numFmtId="191" fontId="17" fillId="0" borderId="0" xfId="20" applyNumberFormat="1" applyFont="1" applyFill="1" applyAlignment="1">
      <alignment vertical="center" shrinkToFit="1"/>
    </xf>
    <xf numFmtId="191" fontId="9" fillId="0" borderId="13" xfId="20" applyNumberFormat="1" applyFont="1" applyFill="1" applyBorder="1" applyAlignment="1">
      <alignment horizontal="right" vertical="center"/>
    </xf>
    <xf numFmtId="0" fontId="9" fillId="0" borderId="0" xfId="20" applyFont="1" applyFill="1" applyAlignment="1">
      <alignment horizontal="distributed" vertical="center"/>
    </xf>
    <xf numFmtId="0" fontId="23" fillId="0" borderId="0" xfId="24" applyFont="1" applyAlignment="1"/>
    <xf numFmtId="0" fontId="12" fillId="0" borderId="0" xfId="20" applyFont="1" applyAlignment="1">
      <alignment horizontal="centerContinuous" vertical="center"/>
    </xf>
    <xf numFmtId="182" fontId="9" fillId="0" borderId="0" xfId="20" applyNumberFormat="1" applyFont="1" applyAlignment="1">
      <alignment horizontal="centerContinuous" vertical="center"/>
    </xf>
    <xf numFmtId="182" fontId="9" fillId="0" borderId="0" xfId="20" applyNumberFormat="1" applyFont="1" applyAlignment="1">
      <alignment horizontal="center" vertical="center"/>
    </xf>
    <xf numFmtId="182" fontId="5" fillId="0" borderId="0" xfId="20" applyNumberFormat="1" applyFont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9" fillId="0" borderId="0" xfId="20" applyFont="1" applyFill="1" applyAlignment="1">
      <alignment horizontal="distributed"/>
    </xf>
    <xf numFmtId="185" fontId="9" fillId="0" borderId="0" xfId="0" applyNumberFormat="1" applyFont="1" applyFill="1" applyBorder="1" applyAlignment="1"/>
    <xf numFmtId="41" fontId="9" fillId="0" borderId="0" xfId="0" applyNumberFormat="1" applyFont="1" applyFill="1" applyBorder="1" applyAlignment="1">
      <alignment horizontal="right"/>
    </xf>
    <xf numFmtId="41" fontId="9" fillId="0" borderId="18" xfId="20" applyNumberFormat="1" applyFont="1" applyFill="1" applyBorder="1" applyAlignment="1">
      <alignment horizontal="right"/>
    </xf>
    <xf numFmtId="41" fontId="9" fillId="0" borderId="17" xfId="20" applyNumberFormat="1" applyFont="1" applyFill="1" applyBorder="1" applyAlignment="1">
      <alignment horizontal="right"/>
    </xf>
    <xf numFmtId="41" fontId="9" fillId="0" borderId="7" xfId="0" applyNumberFormat="1" applyFont="1" applyFill="1" applyBorder="1" applyAlignment="1">
      <alignment horizontal="right"/>
    </xf>
    <xf numFmtId="41" fontId="9" fillId="0" borderId="0" xfId="20" applyNumberFormat="1" applyFont="1" applyFill="1" applyBorder="1" applyAlignment="1">
      <alignment horizontal="right"/>
    </xf>
    <xf numFmtId="41" fontId="9" fillId="0" borderId="13" xfId="20" applyNumberFormat="1" applyFont="1" applyFill="1" applyBorder="1" applyAlignment="1">
      <alignment horizontal="right"/>
    </xf>
    <xf numFmtId="41" fontId="9" fillId="0" borderId="33" xfId="20" applyNumberFormat="1" applyFont="1" applyFill="1" applyBorder="1" applyAlignment="1">
      <alignment horizontal="right"/>
    </xf>
    <xf numFmtId="41" fontId="9" fillId="0" borderId="34" xfId="20" applyNumberFormat="1" applyFont="1" applyFill="1" applyBorder="1" applyAlignment="1">
      <alignment horizontal="right"/>
    </xf>
    <xf numFmtId="41" fontId="9" fillId="0" borderId="35" xfId="20" applyNumberFormat="1" applyFont="1" applyFill="1" applyBorder="1" applyAlignment="1">
      <alignment horizontal="right"/>
    </xf>
    <xf numFmtId="41" fontId="9" fillId="0" borderId="36" xfId="0" applyNumberFormat="1" applyFont="1" applyFill="1" applyBorder="1" applyAlignment="1">
      <alignment horizontal="right"/>
    </xf>
    <xf numFmtId="41" fontId="9" fillId="0" borderId="9" xfId="0" applyNumberFormat="1" applyFont="1" applyFill="1" applyBorder="1" applyAlignment="1">
      <alignment horizontal="right"/>
    </xf>
    <xf numFmtId="41" fontId="9" fillId="0" borderId="29" xfId="0" applyNumberFormat="1" applyFont="1" applyFill="1" applyBorder="1" applyAlignment="1">
      <alignment horizontal="right"/>
    </xf>
    <xf numFmtId="41" fontId="9" fillId="0" borderId="4" xfId="0" applyNumberFormat="1" applyFont="1" applyFill="1" applyBorder="1" applyAlignment="1">
      <alignment horizontal="right"/>
    </xf>
    <xf numFmtId="0" fontId="9" fillId="0" borderId="0" xfId="23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left" shrinkToFit="1"/>
    </xf>
    <xf numFmtId="41" fontId="9" fillId="0" borderId="0" xfId="23" applyNumberFormat="1" applyFont="1" applyFill="1" applyBorder="1" applyAlignment="1"/>
    <xf numFmtId="41" fontId="9" fillId="0" borderId="33" xfId="0" quotePrefix="1" applyNumberFormat="1" applyFont="1" applyFill="1" applyBorder="1" applyAlignment="1">
      <alignment horizontal="right"/>
    </xf>
    <xf numFmtId="41" fontId="9" fillId="0" borderId="0" xfId="20" applyNumberFormat="1" applyFont="1" applyFill="1" applyBorder="1" applyAlignment="1">
      <alignment horizontal="right" vertical="center"/>
    </xf>
    <xf numFmtId="0" fontId="9" fillId="0" borderId="6" xfId="20" applyFont="1" applyFill="1" applyBorder="1" applyAlignment="1">
      <alignment horizontal="distributed" vertical="center"/>
    </xf>
    <xf numFmtId="0" fontId="9" fillId="0" borderId="3" xfId="20" applyFont="1" applyFill="1" applyBorder="1" applyAlignment="1">
      <alignment vertical="center"/>
    </xf>
    <xf numFmtId="0" fontId="9" fillId="0" borderId="3" xfId="20" applyNumberFormat="1" applyFont="1" applyFill="1" applyBorder="1" applyAlignment="1">
      <alignment horizontal="right" shrinkToFit="1"/>
    </xf>
    <xf numFmtId="0" fontId="9" fillId="0" borderId="0" xfId="20" applyFont="1" applyFill="1" applyBorder="1" applyAlignment="1">
      <alignment vertical="center"/>
    </xf>
    <xf numFmtId="0" fontId="9" fillId="0" borderId="0" xfId="20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right" vertical="center" shrinkToFit="1"/>
    </xf>
    <xf numFmtId="176" fontId="9" fillId="0" borderId="0" xfId="8" applyNumberFormat="1" applyFont="1" applyFill="1" applyBorder="1" applyAlignment="1">
      <alignment vertical="center"/>
    </xf>
    <xf numFmtId="183" fontId="9" fillId="0" borderId="0" xfId="5" applyNumberFormat="1" applyFont="1" applyFill="1" applyBorder="1" applyAlignment="1">
      <alignment horizontal="right" vertical="center"/>
    </xf>
    <xf numFmtId="176" fontId="9" fillId="0" borderId="0" xfId="20" applyNumberFormat="1" applyFont="1" applyBorder="1" applyAlignment="1">
      <alignment horizontal="right" vertical="center"/>
    </xf>
    <xf numFmtId="0" fontId="9" fillId="0" borderId="17" xfId="20" applyFont="1" applyBorder="1" applyAlignment="1">
      <alignment vertical="center"/>
    </xf>
    <xf numFmtId="179" fontId="9" fillId="0" borderId="0" xfId="0" applyNumberFormat="1" applyFont="1" applyFill="1" applyBorder="1" applyAlignment="1">
      <alignment horizontal="right" vertical="center" shrinkToFit="1"/>
    </xf>
    <xf numFmtId="183" fontId="9" fillId="0" borderId="0" xfId="20" applyNumberFormat="1" applyFont="1" applyFill="1" applyBorder="1" applyAlignment="1">
      <alignment horizontal="left" vertical="center"/>
    </xf>
    <xf numFmtId="179" fontId="9" fillId="0" borderId="0" xfId="20" applyNumberFormat="1" applyFont="1" applyBorder="1" applyAlignment="1">
      <alignment horizontal="right" vertical="center"/>
    </xf>
    <xf numFmtId="0" fontId="9" fillId="0" borderId="17" xfId="20" applyFont="1" applyFill="1" applyBorder="1" applyAlignment="1">
      <alignment horizontal="right" vertical="center"/>
    </xf>
    <xf numFmtId="0" fontId="9" fillId="0" borderId="3" xfId="23" applyFont="1" applyBorder="1" applyAlignment="1">
      <alignment vertical="center"/>
    </xf>
    <xf numFmtId="0" fontId="9" fillId="0" borderId="6" xfId="20" applyFont="1" applyBorder="1" applyAlignment="1">
      <alignment vertical="center"/>
    </xf>
    <xf numFmtId="182" fontId="9" fillId="0" borderId="3" xfId="20" applyNumberFormat="1" applyFont="1" applyFill="1" applyBorder="1" applyAlignment="1">
      <alignment horizontal="right" vertical="center"/>
    </xf>
    <xf numFmtId="187" fontId="9" fillId="0" borderId="3" xfId="20" applyNumberFormat="1" applyFont="1" applyFill="1" applyBorder="1" applyAlignment="1">
      <alignment horizontal="right" vertical="center"/>
    </xf>
    <xf numFmtId="182" fontId="9" fillId="0" borderId="0" xfId="7" applyNumberFormat="1" applyFont="1" applyFill="1" applyBorder="1" applyAlignment="1">
      <alignment horizontal="right" vertical="center"/>
    </xf>
    <xf numFmtId="0" fontId="17" fillId="0" borderId="0" xfId="20" applyFont="1" applyAlignment="1">
      <alignment vertical="center"/>
    </xf>
    <xf numFmtId="0" fontId="9" fillId="0" borderId="6" xfId="20" applyFont="1" applyFill="1" applyBorder="1" applyAlignment="1">
      <alignment horizontal="left" vertical="center" shrinkToFit="1"/>
    </xf>
    <xf numFmtId="0" fontId="9" fillId="0" borderId="0" xfId="20" applyFont="1" applyAlignment="1">
      <alignment vertical="center"/>
    </xf>
    <xf numFmtId="0" fontId="9" fillId="0" borderId="0" xfId="2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shrinkToFit="1"/>
    </xf>
    <xf numFmtId="192" fontId="10" fillId="0" borderId="0" xfId="0" applyNumberFormat="1" applyFont="1" applyFill="1" applyBorder="1" applyAlignment="1">
      <alignment horizontal="right" vertical="center"/>
    </xf>
    <xf numFmtId="0" fontId="10" fillId="0" borderId="0" xfId="23" applyFont="1" applyFill="1" applyBorder="1" applyAlignment="1">
      <alignment horizontal="center" vertical="center"/>
    </xf>
    <xf numFmtId="0" fontId="10" fillId="0" borderId="0" xfId="23" applyFont="1" applyFill="1" applyBorder="1" applyAlignment="1">
      <alignment vertical="center"/>
    </xf>
    <xf numFmtId="38" fontId="9" fillId="0" borderId="0" xfId="33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horizontal="right"/>
    </xf>
    <xf numFmtId="0" fontId="9" fillId="0" borderId="0" xfId="20" applyFont="1" applyFill="1" applyAlignment="1"/>
    <xf numFmtId="0" fontId="9" fillId="0" borderId="17" xfId="20" applyFont="1" applyFill="1" applyBorder="1" applyAlignment="1">
      <alignment horizontal="right"/>
    </xf>
    <xf numFmtId="0" fontId="9" fillId="0" borderId="0" xfId="20" applyFont="1" applyFill="1" applyBorder="1" applyAlignment="1">
      <alignment horizontal="distributed"/>
    </xf>
    <xf numFmtId="185" fontId="9" fillId="0" borderId="0" xfId="0" applyNumberFormat="1" applyFont="1" applyFill="1" applyAlignment="1">
      <alignment horizontal="right"/>
    </xf>
    <xf numFmtId="0" fontId="9" fillId="0" borderId="29" xfId="20" applyFont="1" applyFill="1" applyBorder="1" applyAlignment="1"/>
    <xf numFmtId="0" fontId="9" fillId="0" borderId="0" xfId="20" applyFont="1" applyFill="1" applyBorder="1" applyAlignment="1"/>
    <xf numFmtId="0" fontId="10" fillId="0" borderId="0" xfId="20" applyFont="1" applyFill="1" applyAlignment="1">
      <alignment vertical="center"/>
    </xf>
    <xf numFmtId="0" fontId="9" fillId="0" borderId="0" xfId="23" applyFont="1" applyFill="1" applyAlignment="1">
      <alignment horizontal="right" vertical="top"/>
    </xf>
    <xf numFmtId="0" fontId="9" fillId="0" borderId="0" xfId="23" applyFont="1" applyFill="1" applyBorder="1" applyAlignment="1">
      <alignment horizontal="left" vertical="center"/>
    </xf>
    <xf numFmtId="57" fontId="9" fillId="0" borderId="17" xfId="23" applyNumberFormat="1" applyFont="1" applyFill="1" applyBorder="1" applyAlignment="1">
      <alignment horizontal="center" vertical="center"/>
    </xf>
    <xf numFmtId="10" fontId="9" fillId="0" borderId="0" xfId="23" applyNumberFormat="1" applyFont="1" applyFill="1" applyBorder="1" applyAlignment="1">
      <alignment horizontal="right" vertical="center"/>
    </xf>
    <xf numFmtId="184" fontId="9" fillId="0" borderId="0" xfId="23" applyNumberFormat="1" applyFont="1" applyFill="1" applyAlignment="1">
      <alignment vertical="center"/>
    </xf>
    <xf numFmtId="41" fontId="9" fillId="0" borderId="0" xfId="34" applyNumberFormat="1" applyFont="1" applyFill="1" applyAlignment="1">
      <alignment horizontal="right" vertical="center"/>
    </xf>
    <xf numFmtId="41" fontId="9" fillId="0" borderId="0" xfId="34" applyNumberFormat="1" applyFont="1" applyFill="1" applyBorder="1" applyAlignment="1">
      <alignment horizontal="right" vertical="center"/>
    </xf>
    <xf numFmtId="0" fontId="9" fillId="0" borderId="0" xfId="23" applyFont="1" applyAlignment="1">
      <alignment vertical="center"/>
    </xf>
    <xf numFmtId="49" fontId="9" fillId="0" borderId="0" xfId="23" applyNumberFormat="1" applyFont="1" applyAlignment="1">
      <alignment vertical="center"/>
    </xf>
    <xf numFmtId="38" fontId="9" fillId="0" borderId="9" xfId="33" applyFont="1" applyFill="1" applyBorder="1" applyAlignment="1">
      <alignment vertical="center"/>
    </xf>
    <xf numFmtId="38" fontId="9" fillId="0" borderId="18" xfId="33" applyFont="1" applyFill="1" applyBorder="1" applyAlignment="1">
      <alignment vertical="center"/>
    </xf>
    <xf numFmtId="10" fontId="9" fillId="0" borderId="21" xfId="33" applyNumberFormat="1" applyFont="1" applyFill="1" applyBorder="1" applyAlignment="1">
      <alignment vertical="center"/>
    </xf>
    <xf numFmtId="10" fontId="9" fillId="0" borderId="3" xfId="33" applyNumberFormat="1" applyFont="1" applyFill="1" applyBorder="1" applyAlignment="1">
      <alignment vertical="center"/>
    </xf>
    <xf numFmtId="38" fontId="9" fillId="0" borderId="0" xfId="12" applyFont="1" applyFill="1" applyBorder="1" applyAlignment="1">
      <alignment horizontal="right" vertical="center"/>
    </xf>
    <xf numFmtId="38" fontId="9" fillId="0" borderId="0" xfId="12" applyFont="1" applyFill="1" applyBorder="1" applyAlignment="1">
      <alignment vertical="center"/>
    </xf>
    <xf numFmtId="186" fontId="9" fillId="0" borderId="0" xfId="33" applyNumberFormat="1" applyFont="1" applyFill="1" applyAlignment="1">
      <alignment horizontal="right" vertical="center" shrinkToFit="1"/>
    </xf>
    <xf numFmtId="0" fontId="9" fillId="0" borderId="0" xfId="24" applyFont="1" applyBorder="1" applyAlignment="1">
      <alignment vertical="center"/>
    </xf>
    <xf numFmtId="0" fontId="9" fillId="0" borderId="0" xfId="24" applyFont="1" applyBorder="1" applyAlignment="1">
      <alignment vertical="center" wrapText="1"/>
    </xf>
    <xf numFmtId="183" fontId="21" fillId="0" borderId="17" xfId="20" applyNumberFormat="1" applyFont="1" applyFill="1" applyBorder="1" applyAlignment="1">
      <alignment vertical="center"/>
    </xf>
    <xf numFmtId="0" fontId="9" fillId="0" borderId="17" xfId="24" applyFont="1" applyBorder="1" applyAlignment="1">
      <alignment horizontal="right" vertical="center"/>
    </xf>
    <xf numFmtId="0" fontId="9" fillId="0" borderId="17" xfId="20" applyFont="1" applyBorder="1" applyAlignment="1">
      <alignment vertical="center" shrinkToFit="1"/>
    </xf>
    <xf numFmtId="38" fontId="9" fillId="0" borderId="0" xfId="20" applyNumberFormat="1" applyFont="1" applyFill="1" applyBorder="1" applyAlignment="1">
      <alignment horizontal="right"/>
    </xf>
    <xf numFmtId="183" fontId="9" fillId="0" borderId="0" xfId="0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23" applyFont="1" applyFill="1" applyAlignment="1">
      <alignment vertical="center"/>
    </xf>
    <xf numFmtId="0" fontId="10" fillId="0" borderId="0" xfId="23" applyFont="1" applyFill="1" applyAlignment="1">
      <alignment horizontal="center" vertical="center"/>
    </xf>
    <xf numFmtId="0" fontId="9" fillId="0" borderId="0" xfId="23" applyFont="1" applyFill="1" applyAlignment="1">
      <alignment vertical="top"/>
    </xf>
    <xf numFmtId="0" fontId="9" fillId="0" borderId="32" xfId="0" applyFont="1" applyFill="1" applyBorder="1" applyAlignment="1">
      <alignment horizontal="center" vertical="center" wrapText="1" shrinkToFit="1"/>
    </xf>
    <xf numFmtId="41" fontId="9" fillId="0" borderId="39" xfId="0" applyNumberFormat="1" applyFont="1" applyFill="1" applyBorder="1" applyAlignment="1">
      <alignment horizontal="right"/>
    </xf>
    <xf numFmtId="41" fontId="9" fillId="0" borderId="37" xfId="0" applyNumberFormat="1" applyFont="1" applyFill="1" applyBorder="1" applyAlignment="1">
      <alignment horizontal="right"/>
    </xf>
    <xf numFmtId="41" fontId="9" fillId="0" borderId="38" xfId="20" applyNumberFormat="1" applyFont="1" applyFill="1" applyBorder="1" applyAlignment="1">
      <alignment horizontal="right"/>
    </xf>
    <xf numFmtId="41" fontId="9" fillId="0" borderId="40" xfId="0" applyNumberFormat="1" applyFont="1" applyFill="1" applyBorder="1" applyAlignment="1">
      <alignment horizontal="right"/>
    </xf>
    <xf numFmtId="41" fontId="9" fillId="0" borderId="40" xfId="23" applyNumberFormat="1" applyFont="1" applyFill="1" applyBorder="1" applyAlignment="1"/>
    <xf numFmtId="41" fontId="9" fillId="0" borderId="7" xfId="23" applyNumberFormat="1" applyFont="1" applyFill="1" applyBorder="1" applyAlignment="1"/>
    <xf numFmtId="0" fontId="9" fillId="0" borderId="0" xfId="23" applyFont="1" applyAlignment="1">
      <alignment horizontal="left" vertical="center"/>
    </xf>
    <xf numFmtId="0" fontId="9" fillId="0" borderId="0" xfId="23" applyFont="1" applyAlignment="1">
      <alignment horizontal="centerContinuous" vertical="center"/>
    </xf>
    <xf numFmtId="0" fontId="9" fillId="0" borderId="13" xfId="23" applyFont="1" applyBorder="1" applyAlignment="1">
      <alignment vertical="center"/>
    </xf>
    <xf numFmtId="49" fontId="9" fillId="0" borderId="17" xfId="23" applyNumberFormat="1" applyFont="1" applyBorder="1" applyAlignment="1">
      <alignment horizontal="center" vertical="center"/>
    </xf>
    <xf numFmtId="49" fontId="9" fillId="0" borderId="6" xfId="23" applyNumberFormat="1" applyFont="1" applyBorder="1" applyAlignment="1">
      <alignment horizontal="center" vertical="center"/>
    </xf>
    <xf numFmtId="0" fontId="9" fillId="0" borderId="12" xfId="23" applyFont="1" applyBorder="1" applyAlignment="1">
      <alignment horizontal="center" vertical="center"/>
    </xf>
    <xf numFmtId="184" fontId="9" fillId="0" borderId="0" xfId="23" applyNumberFormat="1" applyFont="1" applyFill="1" applyBorder="1" applyAlignment="1">
      <alignment vertical="center"/>
    </xf>
    <xf numFmtId="10" fontId="9" fillId="0" borderId="0" xfId="23" applyNumberFormat="1" applyFont="1" applyFill="1" applyBorder="1" applyAlignment="1">
      <alignment vertical="center"/>
    </xf>
    <xf numFmtId="0" fontId="9" fillId="0" borderId="0" xfId="23" applyFont="1" applyFill="1" applyBorder="1" applyAlignment="1">
      <alignment vertical="center"/>
    </xf>
    <xf numFmtId="41" fontId="9" fillId="0" borderId="0" xfId="23" applyNumberFormat="1" applyFont="1" applyFill="1" applyBorder="1" applyAlignment="1">
      <alignment horizontal="right" vertical="center"/>
    </xf>
    <xf numFmtId="0" fontId="9" fillId="0" borderId="3" xfId="23" applyFont="1" applyFill="1" applyBorder="1" applyAlignment="1">
      <alignment horizontal="left" vertical="center"/>
    </xf>
    <xf numFmtId="57" fontId="9" fillId="0" borderId="6" xfId="23" applyNumberFormat="1" applyFont="1" applyFill="1" applyBorder="1" applyAlignment="1">
      <alignment horizontal="center" vertical="center"/>
    </xf>
    <xf numFmtId="41" fontId="9" fillId="0" borderId="3" xfId="34" applyNumberFormat="1" applyFont="1" applyFill="1" applyBorder="1" applyAlignment="1">
      <alignment horizontal="right" vertical="center"/>
    </xf>
    <xf numFmtId="10" fontId="9" fillId="0" borderId="3" xfId="23" applyNumberFormat="1" applyFont="1" applyFill="1" applyBorder="1" applyAlignment="1">
      <alignment horizontal="right" vertical="center"/>
    </xf>
    <xf numFmtId="57" fontId="9" fillId="0" borderId="0" xfId="23" applyNumberFormat="1" applyFont="1" applyFill="1" applyBorder="1" applyAlignment="1">
      <alignment horizontal="center" vertical="center"/>
    </xf>
    <xf numFmtId="0" fontId="9" fillId="0" borderId="13" xfId="20" applyFont="1" applyFill="1" applyBorder="1" applyAlignment="1">
      <alignment vertical="center"/>
    </xf>
    <xf numFmtId="0" fontId="9" fillId="0" borderId="8" xfId="20" applyFont="1" applyFill="1" applyBorder="1" applyAlignment="1">
      <alignment horizontal="center" vertical="center" shrinkToFit="1"/>
    </xf>
    <xf numFmtId="38" fontId="9" fillId="0" borderId="0" xfId="33" applyFont="1" applyFill="1" applyAlignment="1">
      <alignment horizontal="center" vertical="center"/>
    </xf>
    <xf numFmtId="4" fontId="9" fillId="0" borderId="10" xfId="33" applyNumberFormat="1" applyFont="1" applyFill="1" applyBorder="1" applyAlignment="1">
      <alignment horizontal="centerContinuous" vertical="center"/>
    </xf>
    <xf numFmtId="4" fontId="9" fillId="0" borderId="12" xfId="33" applyNumberFormat="1" applyFont="1" applyFill="1" applyBorder="1" applyAlignment="1">
      <alignment horizontal="centerContinuous" vertical="center"/>
    </xf>
    <xf numFmtId="38" fontId="9" fillId="0" borderId="29" xfId="33" applyFont="1" applyFill="1" applyBorder="1" applyAlignment="1">
      <alignment horizontal="center" vertical="center"/>
    </xf>
    <xf numFmtId="10" fontId="9" fillId="0" borderId="18" xfId="33" applyNumberFormat="1" applyFont="1" applyFill="1" applyBorder="1" applyAlignment="1">
      <alignment vertical="center"/>
    </xf>
    <xf numFmtId="10" fontId="9" fillId="0" borderId="0" xfId="33" applyNumberFormat="1" applyFont="1" applyFill="1" applyBorder="1" applyAlignment="1">
      <alignment vertical="center"/>
    </xf>
    <xf numFmtId="38" fontId="9" fillId="0" borderId="11" xfId="33" applyFont="1" applyFill="1" applyBorder="1" applyAlignment="1">
      <alignment horizontal="center" vertical="center"/>
    </xf>
    <xf numFmtId="38" fontId="9" fillId="0" borderId="29" xfId="33" applyFont="1" applyFill="1" applyBorder="1" applyAlignment="1">
      <alignment vertical="center"/>
    </xf>
    <xf numFmtId="38" fontId="9" fillId="0" borderId="7" xfId="33" applyFont="1" applyFill="1" applyBorder="1" applyAlignment="1">
      <alignment horizontal="center" vertical="center"/>
    </xf>
    <xf numFmtId="4" fontId="9" fillId="0" borderId="8" xfId="33" applyNumberFormat="1" applyFont="1" applyFill="1" applyBorder="1" applyAlignment="1">
      <alignment horizontal="centerContinuous" vertical="center"/>
    </xf>
    <xf numFmtId="38" fontId="9" fillId="0" borderId="16" xfId="33" applyFont="1" applyFill="1" applyBorder="1" applyAlignment="1">
      <alignment horizontal="center" vertical="center"/>
    </xf>
    <xf numFmtId="0" fontId="9" fillId="0" borderId="0" xfId="20" applyFont="1" applyAlignment="1"/>
    <xf numFmtId="0" fontId="9" fillId="0" borderId="0" xfId="20" applyFont="1" applyFill="1" applyBorder="1" applyAlignment="1">
      <alignment horizontal="centerContinuous" vertical="center"/>
    </xf>
    <xf numFmtId="0" fontId="9" fillId="0" borderId="17" xfId="20" applyFont="1" applyBorder="1" applyAlignment="1">
      <alignment horizontal="centerContinuous" vertical="center"/>
    </xf>
    <xf numFmtId="180" fontId="9" fillId="0" borderId="12" xfId="23" applyNumberFormat="1" applyFont="1" applyFill="1" applyBorder="1" applyAlignment="1">
      <alignment horizontal="center" vertical="center"/>
    </xf>
    <xf numFmtId="38" fontId="9" fillId="0" borderId="0" xfId="31" applyFont="1" applyFill="1" applyBorder="1" applyAlignment="1">
      <alignment horizontal="right"/>
    </xf>
    <xf numFmtId="0" fontId="9" fillId="0" borderId="21" xfId="20" applyFont="1" applyBorder="1" applyAlignment="1">
      <alignment horizontal="center" vertical="center" shrinkToFit="1"/>
    </xf>
    <xf numFmtId="0" fontId="9" fillId="0" borderId="21" xfId="20" applyFont="1" applyFill="1" applyBorder="1" applyAlignment="1">
      <alignment horizontal="center" vertical="center" shrinkToFit="1"/>
    </xf>
    <xf numFmtId="0" fontId="21" fillId="0" borderId="4" xfId="20" applyFont="1" applyFill="1" applyBorder="1" applyAlignment="1">
      <alignment vertical="center"/>
    </xf>
    <xf numFmtId="38" fontId="9" fillId="0" borderId="0" xfId="33" applyFont="1" applyFill="1" applyAlignment="1">
      <alignment horizontal="right" vertical="center" shrinkToFit="1"/>
    </xf>
    <xf numFmtId="183" fontId="9" fillId="0" borderId="0" xfId="20" applyNumberFormat="1" applyFont="1" applyBorder="1" applyAlignment="1">
      <alignment horizontal="right" vertical="center"/>
    </xf>
    <xf numFmtId="183" fontId="9" fillId="0" borderId="0" xfId="20" applyNumberFormat="1" applyFont="1" applyFill="1" applyBorder="1" applyAlignment="1">
      <alignment horizontal="right" vertical="center"/>
    </xf>
    <xf numFmtId="179" fontId="9" fillId="0" borderId="0" xfId="20" applyNumberFormat="1" applyFont="1" applyFill="1" applyBorder="1" applyAlignment="1">
      <alignment horizontal="right" vertical="center"/>
    </xf>
    <xf numFmtId="183" fontId="9" fillId="0" borderId="0" xfId="12" applyNumberFormat="1" applyFont="1" applyBorder="1" applyAlignment="1">
      <alignment vertical="center"/>
    </xf>
    <xf numFmtId="183" fontId="9" fillId="0" borderId="0" xfId="12" applyNumberFormat="1" applyFont="1" applyFill="1" applyBorder="1" applyAlignment="1">
      <alignment vertical="center"/>
    </xf>
    <xf numFmtId="38" fontId="9" fillId="0" borderId="0" xfId="5" applyNumberFormat="1" applyFont="1" applyFill="1" applyBorder="1" applyAlignment="1">
      <alignment horizontal="right" vertical="center"/>
    </xf>
    <xf numFmtId="176" fontId="9" fillId="0" borderId="0" xfId="20" applyNumberFormat="1" applyFont="1" applyFill="1" applyBorder="1" applyAlignment="1">
      <alignment horizontal="right" vertical="center"/>
    </xf>
    <xf numFmtId="183" fontId="9" fillId="0" borderId="3" xfId="20" applyNumberFormat="1" applyFont="1" applyFill="1" applyBorder="1" applyAlignment="1">
      <alignment horizontal="right" vertical="center"/>
    </xf>
    <xf numFmtId="41" fontId="9" fillId="0" borderId="0" xfId="24" applyNumberFormat="1" applyFont="1" applyAlignment="1">
      <alignment vertical="center"/>
    </xf>
    <xf numFmtId="0" fontId="12" fillId="0" borderId="13" xfId="23" applyFont="1" applyBorder="1" applyAlignment="1">
      <alignment vertical="center"/>
    </xf>
    <xf numFmtId="0" fontId="5" fillId="0" borderId="13" xfId="23" applyFont="1" applyBorder="1" applyAlignment="1">
      <alignment horizontal="right" vertical="center"/>
    </xf>
    <xf numFmtId="0" fontId="5" fillId="0" borderId="13" xfId="23" applyFont="1" applyFill="1" applyBorder="1" applyAlignment="1">
      <alignment horizontal="right" vertical="center"/>
    </xf>
    <xf numFmtId="0" fontId="5" fillId="0" borderId="17" xfId="23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Continuous" vertical="center"/>
    </xf>
    <xf numFmtId="0" fontId="5" fillId="0" borderId="4" xfId="23" applyFont="1" applyFill="1" applyBorder="1" applyAlignment="1"/>
    <xf numFmtId="181" fontId="5" fillId="0" borderId="29" xfId="0" applyNumberFormat="1" applyFont="1" applyFill="1" applyBorder="1" applyAlignment="1">
      <alignment horizontal="right"/>
    </xf>
    <xf numFmtId="0" fontId="5" fillId="0" borderId="17" xfId="23" applyFont="1" applyFill="1" applyBorder="1" applyAlignment="1"/>
    <xf numFmtId="181" fontId="5" fillId="0" borderId="0" xfId="0" applyNumberFormat="1" applyFont="1" applyFill="1" applyAlignment="1">
      <alignment horizontal="right"/>
    </xf>
    <xf numFmtId="41" fontId="5" fillId="0" borderId="0" xfId="20" applyNumberFormat="1" applyFont="1" applyFill="1" applyBorder="1" applyAlignment="1">
      <alignment horizontal="right"/>
    </xf>
    <xf numFmtId="188" fontId="5" fillId="0" borderId="17" xfId="23" applyNumberFormat="1" applyFont="1" applyFill="1" applyBorder="1" applyAlignment="1"/>
    <xf numFmtId="193" fontId="5" fillId="0" borderId="0" xfId="0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right"/>
    </xf>
    <xf numFmtId="181" fontId="5" fillId="0" borderId="0" xfId="0" applyNumberFormat="1" applyFont="1" applyFill="1" applyBorder="1" applyAlignment="1">
      <alignment horizontal="right"/>
    </xf>
    <xf numFmtId="0" fontId="5" fillId="0" borderId="6" xfId="23" applyFont="1" applyFill="1" applyBorder="1" applyAlignment="1"/>
    <xf numFmtId="0" fontId="5" fillId="0" borderId="3" xfId="23" applyFont="1" applyFill="1" applyBorder="1" applyAlignment="1">
      <alignment vertical="center"/>
    </xf>
    <xf numFmtId="0" fontId="9" fillId="0" borderId="3" xfId="23" applyFont="1" applyFill="1" applyBorder="1" applyAlignment="1">
      <alignment vertical="center"/>
    </xf>
    <xf numFmtId="0" fontId="5" fillId="0" borderId="0" xfId="23" applyFont="1" applyAlignment="1">
      <alignment vertical="center"/>
    </xf>
    <xf numFmtId="0" fontId="5" fillId="0" borderId="0" xfId="23" applyFont="1" applyBorder="1" applyAlignment="1">
      <alignment horizontal="right" vertical="center"/>
    </xf>
    <xf numFmtId="0" fontId="5" fillId="0" borderId="0" xfId="23" applyFont="1" applyFill="1" applyBorder="1" applyAlignment="1">
      <alignment horizontal="right" vertical="center"/>
    </xf>
    <xf numFmtId="0" fontId="5" fillId="0" borderId="13" xfId="23" applyFont="1" applyFill="1" applyBorder="1" applyAlignment="1">
      <alignment vertical="center"/>
    </xf>
    <xf numFmtId="0" fontId="5" fillId="0" borderId="3" xfId="23" applyFont="1" applyFill="1" applyBorder="1" applyAlignment="1">
      <alignment horizontal="centerContinuous" vertical="center" shrinkToFit="1"/>
    </xf>
    <xf numFmtId="0" fontId="5" fillId="0" borderId="16" xfId="23" applyFont="1" applyFill="1" applyBorder="1" applyAlignment="1">
      <alignment horizontal="center" vertical="center" shrinkToFit="1"/>
    </xf>
    <xf numFmtId="0" fontId="5" fillId="0" borderId="6" xfId="23" applyFont="1" applyFill="1" applyBorder="1" applyAlignment="1">
      <alignment horizontal="center" vertical="center" shrinkToFit="1"/>
    </xf>
    <xf numFmtId="0" fontId="5" fillId="0" borderId="3" xfId="23" applyFont="1" applyFill="1" applyBorder="1" applyAlignment="1">
      <alignment horizontal="center" vertical="center" shrinkToFit="1"/>
    </xf>
    <xf numFmtId="0" fontId="5" fillId="0" borderId="21" xfId="23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/>
    </xf>
    <xf numFmtId="38" fontId="9" fillId="0" borderId="18" xfId="31" applyFont="1" applyFill="1" applyBorder="1" applyAlignment="1">
      <alignment horizontal="right"/>
    </xf>
    <xf numFmtId="178" fontId="9" fillId="0" borderId="0" xfId="3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41" fontId="10" fillId="0" borderId="0" xfId="2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9" fillId="0" borderId="0" xfId="31" applyNumberFormat="1" applyFont="1" applyFill="1" applyBorder="1" applyAlignment="1">
      <alignment horizontal="right"/>
    </xf>
    <xf numFmtId="0" fontId="9" fillId="0" borderId="29" xfId="23" applyFont="1" applyFill="1" applyBorder="1" applyAlignment="1">
      <alignment vertical="center"/>
    </xf>
    <xf numFmtId="0" fontId="9" fillId="0" borderId="29" xfId="23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7" xfId="20" applyFont="1" applyFill="1" applyBorder="1" applyAlignment="1">
      <alignment horizontal="center" shrinkToFit="1"/>
    </xf>
    <xf numFmtId="0" fontId="9" fillId="0" borderId="17" xfId="20" applyFont="1" applyFill="1" applyBorder="1" applyAlignment="1"/>
    <xf numFmtId="0" fontId="9" fillId="0" borderId="6" xfId="20" applyFont="1" applyFill="1" applyBorder="1" applyAlignment="1">
      <alignment vertical="center"/>
    </xf>
    <xf numFmtId="38" fontId="9" fillId="0" borderId="3" xfId="33" applyFont="1" applyFill="1" applyBorder="1" applyAlignment="1">
      <alignment vertical="center"/>
    </xf>
    <xf numFmtId="176" fontId="9" fillId="0" borderId="3" xfId="33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13" xfId="20" applyFont="1" applyFill="1" applyBorder="1" applyAlignment="1">
      <alignment horizontal="right" vertical="center"/>
    </xf>
    <xf numFmtId="0" fontId="9" fillId="0" borderId="0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left" vertical="center"/>
    </xf>
    <xf numFmtId="0" fontId="7" fillId="0" borderId="0" xfId="35">
      <alignment vertical="center"/>
    </xf>
    <xf numFmtId="0" fontId="7" fillId="0" borderId="0" xfId="35" applyBorder="1">
      <alignment vertical="center"/>
    </xf>
    <xf numFmtId="0" fontId="7" fillId="0" borderId="18" xfId="35" applyBorder="1">
      <alignment vertical="center"/>
    </xf>
    <xf numFmtId="0" fontId="29" fillId="0" borderId="0" xfId="35" applyFont="1">
      <alignment vertical="center"/>
    </xf>
    <xf numFmtId="49" fontId="9" fillId="0" borderId="0" xfId="20" applyNumberFormat="1" applyFont="1" applyFill="1" applyBorder="1" applyAlignment="1">
      <alignment horizontal="left" vertical="center" shrinkToFit="1"/>
    </xf>
    <xf numFmtId="38" fontId="9" fillId="0" borderId="0" xfId="33" applyFont="1" applyFill="1" applyBorder="1" applyAlignment="1">
      <alignment horizontal="right" vertical="center" shrinkToFit="1"/>
    </xf>
    <xf numFmtId="183" fontId="27" fillId="0" borderId="0" xfId="0" applyNumberFormat="1" applyFont="1" applyFill="1" applyAlignment="1">
      <alignment horizontal="right" vertical="center" shrinkToFit="1"/>
    </xf>
    <xf numFmtId="179" fontId="27" fillId="0" borderId="0" xfId="0" applyNumberFormat="1" applyFont="1" applyFill="1" applyBorder="1" applyAlignment="1">
      <alignment horizontal="right" vertical="center" shrinkToFit="1"/>
    </xf>
    <xf numFmtId="0" fontId="12" fillId="0" borderId="0" xfId="20" applyFont="1" applyAlignment="1">
      <alignment vertical="center"/>
    </xf>
    <xf numFmtId="0" fontId="5" fillId="0" borderId="0" xfId="20" applyFont="1" applyAlignment="1">
      <alignment horizontal="distributed" vertical="center"/>
    </xf>
    <xf numFmtId="0" fontId="5" fillId="0" borderId="0" xfId="20" applyFont="1" applyAlignment="1">
      <alignment vertical="center"/>
    </xf>
    <xf numFmtId="0" fontId="5" fillId="0" borderId="13" xfId="20" applyFont="1" applyBorder="1" applyAlignment="1">
      <alignment horizontal="right" vertical="center"/>
    </xf>
    <xf numFmtId="0" fontId="5" fillId="0" borderId="0" xfId="20" applyFont="1" applyBorder="1" applyAlignment="1">
      <alignment vertical="center"/>
    </xf>
    <xf numFmtId="0" fontId="5" fillId="0" borderId="0" xfId="20" applyFont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33" applyFont="1" applyFill="1" applyBorder="1" applyAlignment="1">
      <alignment horizontal="right" shrinkToFit="1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center" vertical="center"/>
    </xf>
    <xf numFmtId="182" fontId="5" fillId="0" borderId="0" xfId="0" applyNumberFormat="1" applyFont="1" applyFill="1" applyAlignment="1">
      <alignment horizontal="center" vertical="center"/>
    </xf>
    <xf numFmtId="0" fontId="9" fillId="0" borderId="0" xfId="20" applyFont="1" applyAlignment="1">
      <alignment horizontal="distributed" vertical="center"/>
    </xf>
    <xf numFmtId="0" fontId="30" fillId="0" borderId="0" xfId="20" applyFont="1" applyAlignment="1">
      <alignment vertical="center"/>
    </xf>
    <xf numFmtId="0" fontId="9" fillId="0" borderId="0" xfId="20" applyFont="1" applyFill="1" applyAlignment="1">
      <alignment horizontal="left" vertical="center" shrinkToFit="1"/>
    </xf>
    <xf numFmtId="0" fontId="9" fillId="0" borderId="0" xfId="20" applyFont="1" applyFill="1" applyBorder="1" applyAlignment="1">
      <alignment horizontal="right" vertical="center"/>
    </xf>
    <xf numFmtId="49" fontId="9" fillId="0" borderId="30" xfId="0" applyNumberFormat="1" applyFont="1" applyFill="1" applyBorder="1" applyAlignment="1">
      <alignment horizontal="centerContinuous" vertical="center"/>
    </xf>
    <xf numFmtId="0" fontId="9" fillId="0" borderId="0" xfId="20" applyFont="1" applyFill="1" applyBorder="1" applyAlignment="1">
      <alignment horizontal="right" vertical="center"/>
    </xf>
    <xf numFmtId="187" fontId="9" fillId="0" borderId="10" xfId="0" applyNumberFormat="1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vertical="center" shrinkToFit="1"/>
    </xf>
    <xf numFmtId="185" fontId="9" fillId="0" borderId="0" xfId="0" applyNumberFormat="1" applyFont="1" applyFill="1" applyBorder="1" applyAlignment="1">
      <alignment horizontal="right" vertical="center" shrinkToFit="1"/>
    </xf>
    <xf numFmtId="185" fontId="9" fillId="0" borderId="0" xfId="0" applyNumberFormat="1" applyFont="1" applyFill="1" applyAlignment="1">
      <alignment horizontal="right" vertical="center" shrinkToFit="1"/>
    </xf>
    <xf numFmtId="0" fontId="9" fillId="0" borderId="17" xfId="0" applyFont="1" applyFill="1" applyBorder="1" applyAlignment="1">
      <alignment vertical="center" wrapText="1" shrinkToFit="1"/>
    </xf>
    <xf numFmtId="0" fontId="9" fillId="0" borderId="3" xfId="20" applyFont="1" applyBorder="1" applyAlignment="1">
      <alignment vertical="center"/>
    </xf>
    <xf numFmtId="0" fontId="5" fillId="0" borderId="13" xfId="20" applyFont="1" applyBorder="1" applyAlignment="1">
      <alignment vertical="center"/>
    </xf>
    <xf numFmtId="0" fontId="10" fillId="0" borderId="13" xfId="20" applyFont="1" applyBorder="1" applyAlignment="1">
      <alignment horizontal="right" vertical="center"/>
    </xf>
    <xf numFmtId="0" fontId="10" fillId="0" borderId="17" xfId="20" applyFont="1" applyBorder="1" applyAlignment="1">
      <alignment horizontal="center" vertical="center"/>
    </xf>
    <xf numFmtId="0" fontId="10" fillId="0" borderId="0" xfId="20" applyFont="1" applyBorder="1" applyAlignment="1">
      <alignment horizontal="center" vertical="center"/>
    </xf>
    <xf numFmtId="0" fontId="10" fillId="0" borderId="6" xfId="20" applyFont="1" applyBorder="1" applyAlignment="1">
      <alignment horizontal="center" vertical="center"/>
    </xf>
    <xf numFmtId="194" fontId="10" fillId="0" borderId="6" xfId="20" applyNumberFormat="1" applyFont="1" applyBorder="1" applyAlignment="1">
      <alignment horizontal="center" vertical="center"/>
    </xf>
    <xf numFmtId="194" fontId="10" fillId="0" borderId="3" xfId="20" applyNumberFormat="1" applyFont="1" applyBorder="1" applyAlignment="1">
      <alignment horizontal="center" vertical="center"/>
    </xf>
    <xf numFmtId="0" fontId="10" fillId="0" borderId="0" xfId="20" applyFont="1" applyAlignment="1">
      <alignment vertical="center"/>
    </xf>
    <xf numFmtId="0" fontId="5" fillId="0" borderId="0" xfId="20" applyFont="1" applyAlignment="1">
      <alignment horizontal="left" vertical="center"/>
    </xf>
    <xf numFmtId="0" fontId="10" fillId="0" borderId="0" xfId="20" applyFont="1" applyAlignment="1">
      <alignment horizontal="right" vertical="center"/>
    </xf>
    <xf numFmtId="38" fontId="10" fillId="0" borderId="18" xfId="33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194" fontId="10" fillId="0" borderId="0" xfId="0" applyNumberFormat="1" applyFont="1" applyFill="1" applyBorder="1" applyAlignment="1">
      <alignment horizontal="right" vertical="center"/>
    </xf>
    <xf numFmtId="190" fontId="10" fillId="0" borderId="0" xfId="0" applyNumberFormat="1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>
      <alignment horizontal="right" vertical="center"/>
    </xf>
    <xf numFmtId="38" fontId="10" fillId="0" borderId="21" xfId="33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right" vertical="center"/>
    </xf>
    <xf numFmtId="194" fontId="10" fillId="0" borderId="3" xfId="0" applyNumberFormat="1" applyFont="1" applyFill="1" applyBorder="1" applyAlignment="1">
      <alignment horizontal="right" vertical="center"/>
    </xf>
    <xf numFmtId="190" fontId="10" fillId="0" borderId="3" xfId="0" applyNumberFormat="1" applyFont="1" applyFill="1" applyBorder="1" applyAlignment="1">
      <alignment horizontal="right" vertical="center"/>
    </xf>
    <xf numFmtId="187" fontId="10" fillId="0" borderId="3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3" xfId="2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78" fontId="9" fillId="0" borderId="0" xfId="33" applyNumberFormat="1" applyFont="1" applyFill="1" applyAlignment="1">
      <alignment horizontal="right" vertical="center" shrinkToFit="1"/>
    </xf>
    <xf numFmtId="183" fontId="9" fillId="0" borderId="0" xfId="0" applyNumberFormat="1" applyFont="1" applyFill="1" applyAlignment="1">
      <alignment horizontal="right" vertical="center" shrinkToFit="1"/>
    </xf>
    <xf numFmtId="38" fontId="9" fillId="0" borderId="3" xfId="33" applyFont="1" applyFill="1" applyBorder="1" applyAlignment="1">
      <alignment horizontal="right" vertical="center" shrinkToFit="1"/>
    </xf>
    <xf numFmtId="179" fontId="9" fillId="0" borderId="3" xfId="0" applyNumberFormat="1" applyFont="1" applyFill="1" applyBorder="1" applyAlignment="1">
      <alignment horizontal="right" vertical="center" shrinkToFit="1"/>
    </xf>
    <xf numFmtId="0" fontId="9" fillId="0" borderId="17" xfId="20" applyFont="1" applyFill="1" applyBorder="1" applyAlignment="1">
      <alignment horizontal="center" vertical="center" shrinkToFit="1"/>
    </xf>
    <xf numFmtId="0" fontId="9" fillId="0" borderId="17" xfId="20" applyFont="1" applyFill="1" applyBorder="1" applyAlignment="1">
      <alignment horizontal="left" vertical="center" wrapText="1" shrinkToFit="1"/>
    </xf>
    <xf numFmtId="0" fontId="9" fillId="0" borderId="17" xfId="20" applyFont="1" applyFill="1" applyBorder="1" applyAlignment="1">
      <alignment horizontal="left" vertical="center" shrinkToFit="1"/>
    </xf>
    <xf numFmtId="49" fontId="27" fillId="0" borderId="0" xfId="20" applyNumberFormat="1" applyFont="1" applyFill="1" applyBorder="1" applyAlignment="1">
      <alignment horizontal="left" vertical="center" shrinkToFit="1"/>
    </xf>
    <xf numFmtId="0" fontId="27" fillId="0" borderId="17" xfId="20" applyFont="1" applyFill="1" applyBorder="1" applyAlignment="1">
      <alignment horizontal="left" vertical="center" shrinkToFit="1"/>
    </xf>
    <xf numFmtId="38" fontId="27" fillId="0" borderId="17" xfId="31" applyFont="1" applyFill="1" applyBorder="1" applyAlignment="1">
      <alignment horizontal="left" vertical="center" wrapText="1"/>
    </xf>
    <xf numFmtId="0" fontId="5" fillId="0" borderId="17" xfId="20" applyFont="1" applyFill="1" applyBorder="1" applyAlignment="1">
      <alignment horizontal="left" vertical="center" wrapText="1" shrinkToFit="1"/>
    </xf>
    <xf numFmtId="49" fontId="9" fillId="0" borderId="3" xfId="20" applyNumberFormat="1" applyFont="1" applyFill="1" applyBorder="1" applyAlignment="1">
      <alignment horizontal="left" vertical="center" shrinkToFit="1"/>
    </xf>
    <xf numFmtId="49" fontId="5" fillId="0" borderId="17" xfId="0" applyNumberFormat="1" applyFont="1" applyFill="1" applyBorder="1" applyAlignment="1">
      <alignment horizontal="center" vertical="center"/>
    </xf>
    <xf numFmtId="38" fontId="5" fillId="0" borderId="0" xfId="33" applyFont="1" applyFill="1" applyBorder="1" applyAlignment="1">
      <alignment horizontal="right" vertical="center" shrinkToFit="1"/>
    </xf>
    <xf numFmtId="38" fontId="5" fillId="0" borderId="3" xfId="33" applyFont="1" applyFill="1" applyBorder="1" applyAlignment="1">
      <alignment horizontal="right" vertical="center" shrinkToFit="1"/>
    </xf>
    <xf numFmtId="3" fontId="5" fillId="0" borderId="0" xfId="0" applyNumberFormat="1" applyFont="1" applyFill="1" applyBorder="1" applyAlignment="1">
      <alignment horizontal="right" vertical="center" shrinkToFit="1"/>
    </xf>
    <xf numFmtId="3" fontId="5" fillId="0" borderId="3" xfId="0" applyNumberFormat="1" applyFont="1" applyFill="1" applyBorder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13" xfId="20" applyFont="1" applyFill="1" applyBorder="1" applyAlignment="1">
      <alignment horizontal="right" vertical="center"/>
    </xf>
    <xf numFmtId="0" fontId="9" fillId="0" borderId="29" xfId="20" applyFont="1" applyFill="1" applyBorder="1" applyAlignment="1">
      <alignment horizontal="right" vertical="center"/>
    </xf>
    <xf numFmtId="0" fontId="9" fillId="0" borderId="0" xfId="20" applyFont="1" applyFill="1" applyBorder="1" applyAlignment="1">
      <alignment horizontal="left" vertical="center"/>
    </xf>
    <xf numFmtId="38" fontId="9" fillId="0" borderId="0" xfId="36" applyNumberFormat="1" applyFont="1" applyFill="1" applyBorder="1" applyAlignment="1"/>
    <xf numFmtId="192" fontId="9" fillId="0" borderId="0" xfId="32" applyNumberFormat="1" applyFont="1" applyFill="1" applyAlignment="1">
      <alignment horizontal="right" vertical="center" shrinkToFit="1"/>
    </xf>
    <xf numFmtId="192" fontId="9" fillId="0" borderId="0" xfId="32" applyNumberFormat="1" applyFont="1" applyFill="1" applyBorder="1" applyAlignment="1">
      <alignment horizontal="right" vertical="center" shrinkToFit="1"/>
    </xf>
    <xf numFmtId="191" fontId="9" fillId="0" borderId="0" xfId="32" applyNumberFormat="1" applyFont="1" applyFill="1" applyAlignment="1">
      <alignment horizontal="right" vertical="center" shrinkToFit="1"/>
    </xf>
    <xf numFmtId="195" fontId="9" fillId="0" borderId="0" xfId="32" applyNumberFormat="1" applyFont="1" applyFill="1" applyBorder="1" applyAlignment="1">
      <alignment horizontal="right" vertical="center" shrinkToFit="1"/>
    </xf>
    <xf numFmtId="191" fontId="9" fillId="0" borderId="0" xfId="32" applyNumberFormat="1" applyFont="1" applyFill="1" applyBorder="1" applyAlignment="1">
      <alignment horizontal="right" vertical="center" shrinkToFit="1"/>
    </xf>
    <xf numFmtId="195" fontId="9" fillId="0" borderId="0" xfId="32" applyNumberFormat="1" applyFont="1" applyFill="1" applyAlignment="1">
      <alignment horizontal="right" vertical="center" shrinkToFit="1"/>
    </xf>
    <xf numFmtId="195" fontId="9" fillId="0" borderId="0" xfId="20" applyNumberFormat="1" applyFont="1" applyFill="1" applyBorder="1" applyAlignment="1">
      <alignment horizontal="right" vertical="center"/>
    </xf>
    <xf numFmtId="182" fontId="9" fillId="0" borderId="0" xfId="2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 shrinkToFit="1"/>
    </xf>
    <xf numFmtId="1" fontId="9" fillId="0" borderId="0" xfId="33" applyNumberFormat="1" applyFont="1" applyFill="1" applyAlignment="1">
      <alignment horizontal="right" vertical="center" shrinkToFit="1"/>
    </xf>
    <xf numFmtId="0" fontId="5" fillId="0" borderId="17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17" xfId="0" applyFont="1" applyFill="1" applyBorder="1" applyAlignment="1"/>
    <xf numFmtId="49" fontId="9" fillId="0" borderId="0" xfId="35" applyNumberFormat="1" applyFont="1" applyFill="1" applyAlignment="1">
      <alignment horizontal="center" vertical="center"/>
    </xf>
    <xf numFmtId="180" fontId="9" fillId="0" borderId="17" xfId="35" applyNumberFormat="1" applyFont="1" applyFill="1" applyBorder="1" applyAlignment="1">
      <alignment horizontal="left" vertical="center"/>
    </xf>
    <xf numFmtId="38" fontId="9" fillId="0" borderId="0" xfId="31" applyFont="1" applyBorder="1" applyAlignment="1">
      <alignment horizontal="right" vertical="center"/>
    </xf>
    <xf numFmtId="38" fontId="9" fillId="0" borderId="0" xfId="31" applyFont="1" applyAlignment="1">
      <alignment horizontal="right" vertical="center"/>
    </xf>
    <xf numFmtId="38" fontId="9" fillId="0" borderId="25" xfId="31" applyFont="1" applyFill="1" applyBorder="1" applyAlignment="1">
      <alignment horizontal="right" vertical="center"/>
    </xf>
    <xf numFmtId="0" fontId="9" fillId="0" borderId="0" xfId="24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9" fillId="0" borderId="0" xfId="20" applyNumberFormat="1" applyFont="1" applyFill="1" applyBorder="1" applyAlignment="1">
      <alignment horizontal="center" vertical="center"/>
    </xf>
    <xf numFmtId="38" fontId="9" fillId="0" borderId="0" xfId="31" applyFont="1" applyFill="1" applyBorder="1" applyAlignment="1">
      <alignment vertical="center"/>
    </xf>
    <xf numFmtId="38" fontId="9" fillId="0" borderId="25" xfId="31" applyFont="1" applyFill="1" applyBorder="1" applyAlignment="1">
      <alignment vertical="center"/>
    </xf>
    <xf numFmtId="38" fontId="9" fillId="0" borderId="0" xfId="31" applyFont="1" applyFill="1" applyBorder="1" applyAlignment="1">
      <alignment horizontal="right" vertical="center"/>
    </xf>
    <xf numFmtId="0" fontId="9" fillId="0" borderId="3" xfId="24" applyFont="1" applyFill="1" applyBorder="1" applyAlignment="1">
      <alignment horizontal="right" vertical="center"/>
    </xf>
    <xf numFmtId="49" fontId="9" fillId="0" borderId="3" xfId="20" applyNumberFormat="1" applyFont="1" applyFill="1" applyBorder="1" applyAlignment="1">
      <alignment horizontal="center" vertical="center"/>
    </xf>
    <xf numFmtId="180" fontId="9" fillId="0" borderId="6" xfId="35" applyNumberFormat="1" applyFont="1" applyFill="1" applyBorder="1" applyAlignment="1">
      <alignment horizontal="left" vertical="center"/>
    </xf>
    <xf numFmtId="38" fontId="9" fillId="0" borderId="26" xfId="31" applyFont="1" applyFill="1" applyBorder="1" applyAlignment="1">
      <alignment vertical="center"/>
    </xf>
    <xf numFmtId="183" fontId="9" fillId="0" borderId="0" xfId="23" applyNumberFormat="1" applyFont="1" applyFill="1" applyBorder="1" applyAlignment="1">
      <alignment horizontal="center" vertical="center"/>
    </xf>
    <xf numFmtId="38" fontId="9" fillId="0" borderId="18" xfId="33" applyFont="1" applyFill="1" applyBorder="1" applyAlignment="1">
      <alignment horizontal="center" vertical="center"/>
    </xf>
    <xf numFmtId="38" fontId="9" fillId="0" borderId="0" xfId="33" applyFont="1" applyFill="1" applyBorder="1" applyAlignment="1">
      <alignment horizontal="center" vertical="center"/>
    </xf>
    <xf numFmtId="38" fontId="9" fillId="0" borderId="9" xfId="33" applyFont="1" applyFill="1" applyBorder="1" applyAlignment="1">
      <alignment horizontal="center" vertical="center"/>
    </xf>
    <xf numFmtId="41" fontId="9" fillId="0" borderId="0" xfId="31" applyNumberFormat="1" applyFont="1" applyFill="1" applyBorder="1" applyAlignment="1">
      <alignment horizontal="right" vertical="center"/>
    </xf>
    <xf numFmtId="0" fontId="10" fillId="0" borderId="0" xfId="2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41" fontId="9" fillId="0" borderId="37" xfId="20" applyNumberFormat="1" applyFont="1" applyFill="1" applyBorder="1" applyAlignment="1">
      <alignment horizontal="right"/>
    </xf>
    <xf numFmtId="41" fontId="9" fillId="0" borderId="38" xfId="0" applyNumberFormat="1" applyFont="1" applyFill="1" applyBorder="1" applyAlignment="1">
      <alignment horizontal="right"/>
    </xf>
    <xf numFmtId="41" fontId="9" fillId="0" borderId="17" xfId="0" applyNumberFormat="1" applyFont="1" applyFill="1" applyBorder="1" applyAlignment="1">
      <alignment horizontal="right"/>
    </xf>
    <xf numFmtId="41" fontId="9" fillId="0" borderId="35" xfId="0" applyNumberFormat="1" applyFont="1" applyFill="1" applyBorder="1" applyAlignment="1">
      <alignment horizontal="right"/>
    </xf>
    <xf numFmtId="41" fontId="9" fillId="0" borderId="39" xfId="2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37" xfId="23" applyFont="1" applyFill="1" applyBorder="1" applyAlignment="1">
      <alignment horizontal="left" shrinkToFit="1"/>
    </xf>
    <xf numFmtId="0" fontId="9" fillId="0" borderId="38" xfId="23" applyFont="1" applyFill="1" applyBorder="1" applyAlignment="1">
      <alignment horizontal="left" shrinkToFit="1"/>
    </xf>
    <xf numFmtId="0" fontId="9" fillId="0" borderId="33" xfId="23" applyFont="1" applyFill="1" applyBorder="1" applyAlignment="1">
      <alignment horizontal="left" shrinkToFit="1"/>
    </xf>
    <xf numFmtId="0" fontId="9" fillId="0" borderId="35" xfId="23" applyFont="1" applyFill="1" applyBorder="1" applyAlignment="1">
      <alignment horizontal="left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27" fillId="0" borderId="3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center" shrinkToFit="1"/>
    </xf>
    <xf numFmtId="183" fontId="9" fillId="0" borderId="0" xfId="23" applyNumberFormat="1" applyFont="1" applyFill="1" applyBorder="1" applyAlignment="1">
      <alignment horizontal="center" vertical="center"/>
    </xf>
    <xf numFmtId="0" fontId="11" fillId="0" borderId="0" xfId="20" applyFont="1" applyAlignment="1">
      <alignment horizontal="left" vertical="center"/>
    </xf>
    <xf numFmtId="0" fontId="9" fillId="0" borderId="30" xfId="23" applyFont="1" applyBorder="1" applyAlignment="1">
      <alignment horizontal="center" vertical="center"/>
    </xf>
    <xf numFmtId="0" fontId="9" fillId="0" borderId="31" xfId="23" applyFont="1" applyBorder="1" applyAlignment="1">
      <alignment horizontal="center" vertical="center"/>
    </xf>
    <xf numFmtId="0" fontId="9" fillId="0" borderId="19" xfId="23" applyFont="1" applyBorder="1" applyAlignment="1">
      <alignment horizontal="center" vertical="center"/>
    </xf>
    <xf numFmtId="0" fontId="9" fillId="0" borderId="14" xfId="23" applyFont="1" applyBorder="1" applyAlignment="1">
      <alignment horizontal="center" vertical="center"/>
    </xf>
    <xf numFmtId="0" fontId="9" fillId="0" borderId="6" xfId="23" applyFont="1" applyBorder="1" applyAlignment="1">
      <alignment horizontal="center" vertical="center"/>
    </xf>
    <xf numFmtId="187" fontId="9" fillId="0" borderId="20" xfId="23" applyNumberFormat="1" applyFont="1" applyBorder="1" applyAlignment="1">
      <alignment horizontal="center" vertical="center"/>
    </xf>
    <xf numFmtId="187" fontId="9" fillId="0" borderId="21" xfId="23" applyNumberFormat="1" applyFont="1" applyBorder="1" applyAlignment="1">
      <alignment horizontal="center" vertical="center"/>
    </xf>
    <xf numFmtId="38" fontId="9" fillId="0" borderId="18" xfId="33" applyFont="1" applyFill="1" applyBorder="1" applyAlignment="1">
      <alignment horizontal="center" vertical="center"/>
    </xf>
    <xf numFmtId="38" fontId="9" fillId="0" borderId="0" xfId="33" applyFont="1" applyFill="1" applyBorder="1" applyAlignment="1">
      <alignment horizontal="center" vertical="center"/>
    </xf>
    <xf numFmtId="38" fontId="9" fillId="0" borderId="21" xfId="33" applyFont="1" applyFill="1" applyBorder="1" applyAlignment="1">
      <alignment horizontal="center" vertical="center"/>
    </xf>
    <xf numFmtId="38" fontId="9" fillId="0" borderId="3" xfId="33" applyFont="1" applyFill="1" applyBorder="1" applyAlignment="1">
      <alignment horizontal="center" vertical="center"/>
    </xf>
    <xf numFmtId="38" fontId="9" fillId="0" borderId="4" xfId="33" applyFont="1" applyFill="1" applyBorder="1" applyAlignment="1">
      <alignment horizontal="center" vertical="center" wrapText="1"/>
    </xf>
    <xf numFmtId="38" fontId="9" fillId="0" borderId="17" xfId="33" applyFont="1" applyFill="1" applyBorder="1" applyAlignment="1">
      <alignment horizontal="center" vertical="center"/>
    </xf>
    <xf numFmtId="38" fontId="9" fillId="0" borderId="6" xfId="33" applyFont="1" applyFill="1" applyBorder="1" applyAlignment="1">
      <alignment horizontal="center" vertical="center"/>
    </xf>
    <xf numFmtId="38" fontId="9" fillId="0" borderId="17" xfId="33" applyFont="1" applyFill="1" applyBorder="1" applyAlignment="1">
      <alignment horizontal="center" vertical="center" wrapText="1"/>
    </xf>
    <xf numFmtId="38" fontId="9" fillId="0" borderId="6" xfId="33" applyFont="1" applyFill="1" applyBorder="1" applyAlignment="1">
      <alignment horizontal="center" vertical="center" wrapText="1"/>
    </xf>
    <xf numFmtId="38" fontId="5" fillId="0" borderId="0" xfId="6" applyFont="1" applyBorder="1" applyAlignment="1">
      <alignment horizontal="center" vertical="center" wrapText="1"/>
    </xf>
    <xf numFmtId="38" fontId="5" fillId="0" borderId="0" xfId="6" applyFont="1" applyFill="1" applyBorder="1" applyAlignment="1">
      <alignment horizontal="center" vertical="center"/>
    </xf>
    <xf numFmtId="0" fontId="9" fillId="0" borderId="13" xfId="20" applyFont="1" applyFill="1" applyBorder="1" applyAlignment="1">
      <alignment horizontal="right" vertical="center"/>
    </xf>
    <xf numFmtId="0" fontId="9" fillId="0" borderId="22" xfId="20" applyFont="1" applyFill="1" applyBorder="1" applyAlignment="1">
      <alignment horizontal="center" vertical="center"/>
    </xf>
    <xf numFmtId="0" fontId="9" fillId="0" borderId="14" xfId="20" applyFont="1" applyFill="1" applyBorder="1" applyAlignment="1">
      <alignment horizontal="center" vertical="center"/>
    </xf>
    <xf numFmtId="0" fontId="9" fillId="0" borderId="3" xfId="20" applyFont="1" applyFill="1" applyBorder="1" applyAlignment="1">
      <alignment horizontal="center" vertical="center"/>
    </xf>
    <xf numFmtId="0" fontId="9" fillId="0" borderId="6" xfId="20" applyFont="1" applyFill="1" applyBorder="1" applyAlignment="1">
      <alignment horizontal="center" vertical="center"/>
    </xf>
    <xf numFmtId="0" fontId="9" fillId="0" borderId="15" xfId="20" applyFont="1" applyFill="1" applyBorder="1" applyAlignment="1">
      <alignment horizontal="center" vertical="center"/>
    </xf>
    <xf numFmtId="0" fontId="9" fillId="0" borderId="16" xfId="20" applyFont="1" applyFill="1" applyBorder="1" applyAlignment="1">
      <alignment horizontal="center" vertical="center"/>
    </xf>
    <xf numFmtId="0" fontId="9" fillId="0" borderId="30" xfId="20" applyFont="1" applyFill="1" applyBorder="1" applyAlignment="1">
      <alignment horizontal="center" vertical="center"/>
    </xf>
    <xf numFmtId="0" fontId="9" fillId="0" borderId="31" xfId="20" applyFont="1" applyFill="1" applyBorder="1" applyAlignment="1">
      <alignment horizontal="center" vertical="center"/>
    </xf>
    <xf numFmtId="0" fontId="9" fillId="0" borderId="0" xfId="20" applyFont="1" applyFill="1" applyAlignment="1">
      <alignment horizontal="left" vertical="center"/>
    </xf>
    <xf numFmtId="0" fontId="9" fillId="0" borderId="3" xfId="20" applyFont="1" applyBorder="1" applyAlignment="1">
      <alignment horizontal="center" vertical="center"/>
    </xf>
    <xf numFmtId="0" fontId="9" fillId="0" borderId="6" xfId="24" applyFont="1" applyBorder="1" applyAlignment="1">
      <alignment horizontal="center" vertical="center"/>
    </xf>
    <xf numFmtId="0" fontId="9" fillId="0" borderId="23" xfId="23" applyFont="1" applyFill="1" applyBorder="1" applyAlignment="1">
      <alignment horizontal="center" vertical="center" wrapText="1"/>
    </xf>
    <xf numFmtId="0" fontId="9" fillId="0" borderId="24" xfId="23" applyFont="1" applyFill="1" applyBorder="1" applyAlignment="1">
      <alignment horizontal="center" vertical="center" wrapText="1"/>
    </xf>
    <xf numFmtId="0" fontId="9" fillId="0" borderId="27" xfId="23" applyFont="1" applyFill="1" applyBorder="1" applyAlignment="1">
      <alignment horizontal="center" vertical="center"/>
    </xf>
    <xf numFmtId="0" fontId="9" fillId="0" borderId="28" xfId="23" applyFont="1" applyFill="1" applyBorder="1" applyAlignment="1">
      <alignment horizontal="center" vertical="center"/>
    </xf>
    <xf numFmtId="0" fontId="9" fillId="0" borderId="20" xfId="20" applyFont="1" applyFill="1" applyBorder="1" applyAlignment="1">
      <alignment horizontal="center" vertical="center"/>
    </xf>
    <xf numFmtId="0" fontId="9" fillId="0" borderId="21" xfId="24" applyFont="1" applyBorder="1" applyAlignment="1">
      <alignment horizontal="center" vertical="center"/>
    </xf>
    <xf numFmtId="0" fontId="9" fillId="0" borderId="29" xfId="2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center" vertical="center" wrapText="1" shrinkToFit="1"/>
    </xf>
    <xf numFmtId="0" fontId="9" fillId="0" borderId="31" xfId="0" applyFont="1" applyFill="1" applyBorder="1" applyAlignment="1">
      <alignment horizontal="center" vertical="center" wrapText="1" shrinkToFit="1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wrapText="1" shrinkToFit="1"/>
    </xf>
    <xf numFmtId="0" fontId="9" fillId="0" borderId="0" xfId="20" applyFont="1" applyBorder="1" applyAlignment="1">
      <alignment horizontal="left" vertical="center" shrinkToFit="1"/>
    </xf>
    <xf numFmtId="0" fontId="9" fillId="0" borderId="17" xfId="20" applyFont="1" applyBorder="1" applyAlignment="1">
      <alignment horizontal="left" vertical="center" shrinkToFit="1"/>
    </xf>
    <xf numFmtId="0" fontId="9" fillId="0" borderId="13" xfId="20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17" xfId="0" applyFont="1" applyFill="1" applyBorder="1" applyAlignment="1"/>
    <xf numFmtId="0" fontId="5" fillId="0" borderId="0" xfId="0" applyFont="1" applyFill="1" applyBorder="1" applyAlignment="1"/>
    <xf numFmtId="0" fontId="5" fillId="0" borderId="17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7" fillId="0" borderId="0" xfId="35" applyFont="1" applyAlignment="1">
      <alignment horizontal="center" vertical="center"/>
    </xf>
    <xf numFmtId="0" fontId="7" fillId="0" borderId="0" xfId="35" applyAlignment="1">
      <alignment horizontal="center" vertical="center"/>
    </xf>
    <xf numFmtId="0" fontId="28" fillId="0" borderId="0" xfId="35" applyFont="1" applyAlignment="1">
      <alignment horizontal="center" vertical="center"/>
    </xf>
    <xf numFmtId="0" fontId="10" fillId="0" borderId="22" xfId="20" applyFont="1" applyBorder="1" applyAlignment="1">
      <alignment horizontal="center" vertical="center"/>
    </xf>
    <xf numFmtId="0" fontId="10" fillId="0" borderId="14" xfId="20" applyFont="1" applyBorder="1" applyAlignment="1">
      <alignment horizontal="center" vertical="center"/>
    </xf>
    <xf numFmtId="0" fontId="10" fillId="0" borderId="3" xfId="20" applyFont="1" applyBorder="1" applyAlignment="1">
      <alignment horizontal="center" vertical="center"/>
    </xf>
    <xf numFmtId="0" fontId="10" fillId="0" borderId="6" xfId="2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15" fillId="0" borderId="0" xfId="20" applyFont="1" applyBorder="1" applyAlignment="1">
      <alignment horizontal="center" shrinkToFit="1"/>
    </xf>
    <xf numFmtId="0" fontId="9" fillId="0" borderId="22" xfId="20" applyFont="1" applyFill="1" applyBorder="1" applyAlignment="1">
      <alignment horizontal="center" vertical="center" shrinkToFit="1"/>
    </xf>
    <xf numFmtId="0" fontId="9" fillId="0" borderId="14" xfId="20" applyFont="1" applyFill="1" applyBorder="1" applyAlignment="1">
      <alignment horizontal="center" vertical="center" shrinkToFit="1"/>
    </xf>
    <xf numFmtId="0" fontId="9" fillId="0" borderId="3" xfId="20" applyFont="1" applyFill="1" applyBorder="1" applyAlignment="1">
      <alignment horizontal="center" vertical="center" shrinkToFit="1"/>
    </xf>
    <xf numFmtId="0" fontId="9" fillId="0" borderId="6" xfId="20" applyFont="1" applyFill="1" applyBorder="1" applyAlignment="1">
      <alignment horizontal="center" vertical="center" shrinkToFit="1"/>
    </xf>
    <xf numFmtId="0" fontId="17" fillId="0" borderId="0" xfId="20" applyFont="1" applyBorder="1" applyAlignment="1">
      <alignment horizontal="center" vertical="center" shrinkToFit="1"/>
    </xf>
    <xf numFmtId="0" fontId="9" fillId="0" borderId="0" xfId="20" applyFont="1" applyFill="1" applyBorder="1" applyAlignment="1">
      <alignment horizontal="left" vertical="center"/>
    </xf>
    <xf numFmtId="0" fontId="9" fillId="0" borderId="0" xfId="20" applyFont="1" applyFill="1" applyBorder="1" applyAlignment="1">
      <alignment horizontal="left" vertical="center" shrinkToFit="1"/>
    </xf>
    <xf numFmtId="0" fontId="10" fillId="0" borderId="13" xfId="20" applyFont="1" applyFill="1" applyBorder="1" applyAlignment="1">
      <alignment horizontal="left" vertical="center" shrinkToFit="1"/>
    </xf>
    <xf numFmtId="0" fontId="9" fillId="0" borderId="29" xfId="20" applyFont="1" applyFill="1" applyBorder="1" applyAlignment="1">
      <alignment horizontal="center" vertical="center" shrinkToFit="1"/>
    </xf>
    <xf numFmtId="0" fontId="9" fillId="0" borderId="4" xfId="2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9" fillId="0" borderId="29" xfId="20" applyFont="1" applyFill="1" applyBorder="1" applyAlignment="1">
      <alignment horizontal="left"/>
    </xf>
    <xf numFmtId="0" fontId="9" fillId="0" borderId="4" xfId="20" applyFont="1" applyFill="1" applyBorder="1" applyAlignment="1">
      <alignment horizontal="left"/>
    </xf>
    <xf numFmtId="0" fontId="9" fillId="0" borderId="0" xfId="20" applyFont="1" applyFill="1" applyBorder="1" applyAlignment="1">
      <alignment horizontal="left"/>
    </xf>
    <xf numFmtId="0" fontId="9" fillId="0" borderId="17" xfId="20" applyFont="1" applyFill="1" applyBorder="1" applyAlignment="1">
      <alignment horizontal="left"/>
    </xf>
    <xf numFmtId="0" fontId="9" fillId="0" borderId="19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right" vertical="center"/>
    </xf>
  </cellXfs>
  <cellStyles count="37">
    <cellStyle name="パーセント" xfId="32" builtinId="5"/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" xfId="31" builtinId="6"/>
    <cellStyle name="桁区切り 2" xfId="4" xr:uid="{00000000-0005-0000-0000-000005000000}"/>
    <cellStyle name="桁区切り 2 2" xfId="33" xr:uid="{E71AC75F-69BD-49AE-981C-F62A16E0EEBE}"/>
    <cellStyle name="桁区切り 2_★宮若_02-03(市民係)" xfId="5" xr:uid="{00000000-0005-0000-0000-000006000000}"/>
    <cellStyle name="桁区切り 2_★宮若_16-04(市民係)" xfId="6" xr:uid="{00000000-0005-0000-0000-000007000000}"/>
    <cellStyle name="桁区切り 2_まとめ_14-08～09" xfId="7" xr:uid="{00000000-0005-0000-0000-000015000000}"/>
    <cellStyle name="桁区切り 2_まとめ_16-07" xfId="8" xr:uid="{00000000-0005-0000-0000-000016000000}"/>
    <cellStyle name="桁区切り 3" xfId="9" xr:uid="{00000000-0005-0000-0000-00001A000000}"/>
    <cellStyle name="桁区切り 3 2" xfId="34" xr:uid="{88F7F15E-6C12-49E3-A997-1BA3157A3AE3}"/>
    <cellStyle name="桁区切り 3_★宮若_02-02(市民係)" xfId="10" xr:uid="{00000000-0005-0000-0000-00001C000000}"/>
    <cellStyle name="桁区切り 3_★宮若_16-02(市民係)" xfId="11" xr:uid="{00000000-0005-0000-0000-00001D000000}"/>
    <cellStyle name="桁区切り 3_まとめ_03-01" xfId="12" xr:uid="{00000000-0005-0000-0000-00001E000000}"/>
    <cellStyle name="桁区切り 4" xfId="13" xr:uid="{00000000-0005-0000-0000-000021000000}"/>
    <cellStyle name="桁区切り 5" xfId="14" xr:uid="{00000000-0005-0000-0000-000022000000}"/>
    <cellStyle name="桁区切り 6" xfId="15" xr:uid="{00000000-0005-0000-0000-000023000000}"/>
    <cellStyle name="桁区切り 7" xfId="16" xr:uid="{00000000-0005-0000-0000-000025000000}"/>
    <cellStyle name="桁区切り 8" xfId="17" xr:uid="{00000000-0005-0000-0000-000026000000}"/>
    <cellStyle name="標準" xfId="0" builtinId="0"/>
    <cellStyle name="標準 10" xfId="18" xr:uid="{00000000-0005-0000-0000-00002C000000}"/>
    <cellStyle name="標準 11" xfId="19" xr:uid="{00000000-0005-0000-0000-00002D000000}"/>
    <cellStyle name="標準 12" xfId="36" xr:uid="{99BCF0B4-E320-4CAD-AF13-AB838F4E60F1}"/>
    <cellStyle name="標準 13" xfId="35" xr:uid="{99F60B71-49E3-4933-8F6B-FFA1F82DAD7F}"/>
    <cellStyle name="標準 2" xfId="20" xr:uid="{00000000-0005-0000-0000-00002E000000}"/>
    <cellStyle name="標準 2 2" xfId="21" xr:uid="{00000000-0005-0000-0000-00002F000000}"/>
    <cellStyle name="標準 2_第１巻_表頭_CD-ROM収録" xfId="22" xr:uid="{00000000-0005-0000-0000-000030000000}"/>
    <cellStyle name="標準 3" xfId="23" xr:uid="{00000000-0005-0000-0000-000031000000}"/>
    <cellStyle name="標準 4" xfId="24" xr:uid="{00000000-0005-0000-0000-000032000000}"/>
    <cellStyle name="標準 5" xfId="25" xr:uid="{00000000-0005-0000-0000-000033000000}"/>
    <cellStyle name="標準 6" xfId="26" xr:uid="{00000000-0005-0000-0000-000034000000}"/>
    <cellStyle name="標準 7" xfId="27" xr:uid="{00000000-0005-0000-0000-000035000000}"/>
    <cellStyle name="標準 8" xfId="28" xr:uid="{00000000-0005-0000-0000-000036000000}"/>
    <cellStyle name="標準 9" xfId="29" xr:uid="{00000000-0005-0000-0000-000037000000}"/>
    <cellStyle name="標準_12-08 ごみ処理状況" xfId="30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1684020</xdr:colOff>
      <xdr:row>20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0" y="77247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7715250" y="7286625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投票率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1684020</xdr:colOff>
      <xdr:row>20</xdr:row>
      <xdr:rowOff>0</xdr:rowOff>
    </xdr:to>
    <xdr:sp macro="" textlink="">
      <xdr:nvSpPr>
        <xdr:cNvPr id="7" name="テキスト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0" y="77247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1752600" y="77247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7715250" y="7286625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投票率</a:t>
          </a:r>
        </a:p>
      </xdr:txBody>
    </xdr:sp>
    <xdr:clientData/>
  </xdr:twoCellAnchor>
  <xdr:twoCellAnchor>
    <xdr:from>
      <xdr:col>1</xdr:col>
      <xdr:colOff>0</xdr:colOff>
      <xdr:row>4</xdr:row>
      <xdr:rowOff>187960</xdr:rowOff>
    </xdr:from>
    <xdr:to>
      <xdr:col>1</xdr:col>
      <xdr:colOff>0</xdr:colOff>
      <xdr:row>5</xdr:row>
      <xdr:rowOff>150495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1752600" y="1207135"/>
          <a:ext cx="0" cy="29591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150495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1752600" y="6991350"/>
          <a:ext cx="0" cy="15049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1684020</xdr:colOff>
      <xdr:row>6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>
        <a:xfrm>
          <a:off x="0" y="26955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1684020</xdr:colOff>
      <xdr:row>6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>
        <a:xfrm>
          <a:off x="0" y="26955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>
        <a:xfrm>
          <a:off x="1752600" y="26955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18" name="テキスト 2">
          <a:extLst>
            <a:ext uri="{FF2B5EF4-FFF2-40B4-BE49-F238E27FC236}">
              <a16:creationId xmlns:a16="http://schemas.microsoft.com/office/drawing/2014/main" id="{DAA85575-D81A-4E6C-803C-EA63FF93C947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19" name="テキスト 6">
          <a:extLst>
            <a:ext uri="{FF2B5EF4-FFF2-40B4-BE49-F238E27FC236}">
              <a16:creationId xmlns:a16="http://schemas.microsoft.com/office/drawing/2014/main" id="{D7EE0EEB-FD17-41F1-9753-D7F91E769C4A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20" name="テキスト 2">
          <a:extLst>
            <a:ext uri="{FF2B5EF4-FFF2-40B4-BE49-F238E27FC236}">
              <a16:creationId xmlns:a16="http://schemas.microsoft.com/office/drawing/2014/main" id="{E3DDBBEC-CC7A-4803-AD92-D6E0610FE5B9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21" name="テキスト 6">
          <a:extLst>
            <a:ext uri="{FF2B5EF4-FFF2-40B4-BE49-F238E27FC236}">
              <a16:creationId xmlns:a16="http://schemas.microsoft.com/office/drawing/2014/main" id="{87AFBB19-836E-44D7-9D72-93F62313E485}"/>
            </a:ext>
          </a:extLst>
        </xdr:cNvPr>
        <xdr:cNvSpPr txBox="1">
          <a:spLocks noChangeArrowheads="1"/>
        </xdr:cNvSpPr>
      </xdr:nvSpPr>
      <xdr:spPr>
        <a:xfrm>
          <a:off x="1752600" y="569595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189230</xdr:rowOff>
    </xdr:from>
    <xdr:to>
      <xdr:col>1</xdr:col>
      <xdr:colOff>0</xdr:colOff>
      <xdr:row>5</xdr:row>
      <xdr:rowOff>151765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977DF778-CD36-4CC2-A7EA-FF64EB7AD425}"/>
            </a:ext>
          </a:extLst>
        </xdr:cNvPr>
        <xdr:cNvSpPr txBox="1">
          <a:spLocks noChangeArrowheads="1"/>
        </xdr:cNvSpPr>
      </xdr:nvSpPr>
      <xdr:spPr>
        <a:xfrm>
          <a:off x="1752600" y="1284605"/>
          <a:ext cx="0" cy="32448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0</xdr:colOff>
      <xdr:row>11</xdr:row>
      <xdr:rowOff>150495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E6E7DDCC-7F9E-4EB8-BC2A-CB445270B3D1}"/>
            </a:ext>
          </a:extLst>
        </xdr:cNvPr>
        <xdr:cNvSpPr txBox="1">
          <a:spLocks noChangeArrowheads="1"/>
        </xdr:cNvSpPr>
      </xdr:nvSpPr>
      <xdr:spPr>
        <a:xfrm>
          <a:off x="1752600" y="4581525"/>
          <a:ext cx="0" cy="15049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4" name="テキスト 11">
          <a:extLst>
            <a:ext uri="{FF2B5EF4-FFF2-40B4-BE49-F238E27FC236}">
              <a16:creationId xmlns:a16="http://schemas.microsoft.com/office/drawing/2014/main" id="{8C0E04A7-547D-4BDA-86FC-A938971A5304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1684020</xdr:colOff>
      <xdr:row>6</xdr:row>
      <xdr:rowOff>0</xdr:rowOff>
    </xdr:to>
    <xdr:sp macro="" textlink="">
      <xdr:nvSpPr>
        <xdr:cNvPr id="25" name="テキスト 12">
          <a:extLst>
            <a:ext uri="{FF2B5EF4-FFF2-40B4-BE49-F238E27FC236}">
              <a16:creationId xmlns:a16="http://schemas.microsoft.com/office/drawing/2014/main" id="{B287372D-6C05-483F-B9C8-38924430A487}"/>
            </a:ext>
          </a:extLst>
        </xdr:cNvPr>
        <xdr:cNvSpPr txBox="1">
          <a:spLocks noChangeArrowheads="1"/>
        </xdr:cNvSpPr>
      </xdr:nvSpPr>
      <xdr:spPr>
        <a:xfrm>
          <a:off x="0" y="1819275"/>
          <a:ext cx="168402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　挙　　名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6" name="テキスト 13">
          <a:extLst>
            <a:ext uri="{FF2B5EF4-FFF2-40B4-BE49-F238E27FC236}">
              <a16:creationId xmlns:a16="http://schemas.microsoft.com/office/drawing/2014/main" id="{54842D1F-CE4D-48B5-BD27-BEAA57402A88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7" name="テキスト 14">
          <a:extLst>
            <a:ext uri="{FF2B5EF4-FFF2-40B4-BE49-F238E27FC236}">
              <a16:creationId xmlns:a16="http://schemas.microsoft.com/office/drawing/2014/main" id="{955C6EB6-D754-4ECE-87CD-5645904E9E77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8" name="テキスト 16">
          <a:extLst>
            <a:ext uri="{FF2B5EF4-FFF2-40B4-BE49-F238E27FC236}">
              <a16:creationId xmlns:a16="http://schemas.microsoft.com/office/drawing/2014/main" id="{2288BFD8-EC0D-43F1-84C2-826489D4A3FE}"/>
            </a:ext>
          </a:extLst>
        </xdr:cNvPr>
        <xdr:cNvSpPr txBox="1">
          <a:spLocks noChangeArrowheads="1"/>
        </xdr:cNvSpPr>
      </xdr:nvSpPr>
      <xdr:spPr>
        <a:xfrm>
          <a:off x="1752600" y="1819275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190500</xdr:rowOff>
    </xdr:from>
    <xdr:to>
      <xdr:col>1</xdr:col>
      <xdr:colOff>0</xdr:colOff>
      <xdr:row>5</xdr:row>
      <xdr:rowOff>151765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72132F80-AEE5-4908-AE6A-718B74B34288}"/>
            </a:ext>
          </a:extLst>
        </xdr:cNvPr>
        <xdr:cNvSpPr txBox="1">
          <a:spLocks noChangeArrowheads="1"/>
        </xdr:cNvSpPr>
      </xdr:nvSpPr>
      <xdr:spPr>
        <a:xfrm>
          <a:off x="1752600" y="1285875"/>
          <a:ext cx="0" cy="32321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17</xdr:row>
      <xdr:rowOff>151765</xdr:rowOff>
    </xdr:to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AB9D7B7B-EBDD-47FD-9514-B091598CC443}"/>
            </a:ext>
          </a:extLst>
        </xdr:cNvPr>
        <xdr:cNvSpPr txBox="1">
          <a:spLocks noChangeArrowheads="1"/>
        </xdr:cNvSpPr>
      </xdr:nvSpPr>
      <xdr:spPr>
        <a:xfrm>
          <a:off x="1752600" y="5800725"/>
          <a:ext cx="0" cy="15176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190500</xdr:rowOff>
    </xdr:from>
    <xdr:to>
      <xdr:col>1</xdr:col>
      <xdr:colOff>0</xdr:colOff>
      <xdr:row>5</xdr:row>
      <xdr:rowOff>151765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A0914302-664D-4BB2-8755-43345ABFDED7}"/>
            </a:ext>
          </a:extLst>
        </xdr:cNvPr>
        <xdr:cNvSpPr txBox="1">
          <a:spLocks noChangeArrowheads="1"/>
        </xdr:cNvSpPr>
      </xdr:nvSpPr>
      <xdr:spPr>
        <a:xfrm>
          <a:off x="2352675" y="1285875"/>
          <a:ext cx="0" cy="32321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0</xdr:colOff>
      <xdr:row>21</xdr:row>
      <xdr:rowOff>151765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7CDE2D43-6FBA-48CC-8BC7-4AB1AB927F13}"/>
            </a:ext>
          </a:extLst>
        </xdr:cNvPr>
        <xdr:cNvSpPr txBox="1">
          <a:spLocks noChangeArrowheads="1"/>
        </xdr:cNvSpPr>
      </xdr:nvSpPr>
      <xdr:spPr>
        <a:xfrm>
          <a:off x="2352675" y="7867650"/>
          <a:ext cx="0" cy="15176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0</xdr:colOff>
      <xdr:row>4</xdr:row>
      <xdr:rowOff>190500</xdr:rowOff>
    </xdr:from>
    <xdr:to>
      <xdr:col>1</xdr:col>
      <xdr:colOff>0</xdr:colOff>
      <xdr:row>5</xdr:row>
      <xdr:rowOff>151765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0C08C141-7A1C-4C99-8333-8D8B42B59A0E}"/>
            </a:ext>
          </a:extLst>
        </xdr:cNvPr>
        <xdr:cNvSpPr txBox="1">
          <a:spLocks noChangeArrowheads="1"/>
        </xdr:cNvSpPr>
      </xdr:nvSpPr>
      <xdr:spPr>
        <a:xfrm>
          <a:off x="2352675" y="1285875"/>
          <a:ext cx="0" cy="32321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総数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0</xdr:colOff>
      <xdr:row>21</xdr:row>
      <xdr:rowOff>151765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611D4372-98EE-463A-8AD6-AF75FAFE2F9A}"/>
            </a:ext>
          </a:extLst>
        </xdr:cNvPr>
        <xdr:cNvSpPr txBox="1">
          <a:spLocks noChangeArrowheads="1"/>
        </xdr:cNvSpPr>
      </xdr:nvSpPr>
      <xdr:spPr>
        <a:xfrm>
          <a:off x="2352675" y="7962900"/>
          <a:ext cx="0" cy="15176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テキスト 3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0" y="1019175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市議会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議　員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挙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４月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0</xdr:colOff>
      <xdr:row>19</xdr:row>
      <xdr:rowOff>53340</xdr:rowOff>
    </xdr:from>
    <xdr:to>
      <xdr:col>16</xdr:col>
      <xdr:colOff>13608</xdr:colOff>
      <xdr:row>48</xdr:row>
      <xdr:rowOff>190500</xdr:rowOff>
    </xdr:to>
    <xdr:sp macro="" textlink="">
      <xdr:nvSpPr>
        <xdr:cNvPr id="4" name="テキスト 2">
          <a:extLst>
            <a:ext uri="{FF2B5EF4-FFF2-40B4-BE49-F238E27FC236}">
              <a16:creationId xmlns:a16="http://schemas.microsoft.com/office/drawing/2014/main" id="{5D203491-1721-477A-AF68-E1ABEF27B702}"/>
            </a:ext>
          </a:extLst>
        </xdr:cNvPr>
        <xdr:cNvSpPr txBox="1"/>
      </xdr:nvSpPr>
      <xdr:spPr>
        <a:xfrm>
          <a:off x="13271500" y="5434965"/>
          <a:ext cx="1543958" cy="5937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※平成30年度に投票区を見直し、旧第2、第8、第9投票区について統廃合を実施したことにより、福岡県知事・県議会議員選挙から全12投票区となった。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5" name="テキスト 38">
          <a:extLst>
            <a:ext uri="{FF2B5EF4-FFF2-40B4-BE49-F238E27FC236}">
              <a16:creationId xmlns:a16="http://schemas.microsoft.com/office/drawing/2014/main" id="{87C9D08D-6B54-444A-BAEE-7E1E7B950FD4}"/>
            </a:ext>
          </a:extLst>
        </xdr:cNvPr>
        <xdr:cNvSpPr txBox="1">
          <a:spLocks noChangeArrowheads="1"/>
        </xdr:cNvSpPr>
      </xdr:nvSpPr>
      <xdr:spPr>
        <a:xfrm>
          <a:off x="0" y="97155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市議会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議　員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挙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４月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6" name="テキスト 38">
          <a:extLst>
            <a:ext uri="{FF2B5EF4-FFF2-40B4-BE49-F238E27FC236}">
              <a16:creationId xmlns:a16="http://schemas.microsoft.com/office/drawing/2014/main" id="{C3016E72-DB3F-4FD1-9C7D-1DE8236241E7}"/>
            </a:ext>
          </a:extLst>
        </xdr:cNvPr>
        <xdr:cNvSpPr txBox="1">
          <a:spLocks noChangeArrowheads="1"/>
        </xdr:cNvSpPr>
      </xdr:nvSpPr>
      <xdr:spPr>
        <a:xfrm>
          <a:off x="0" y="971550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市議会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議　員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選　挙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４月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541395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7877175" y="3541395"/>
          <a:ext cx="11049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095375" y="35413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869A10CD-13A2-4CA1-9C97-E9BDF45EA4B2}"/>
            </a:ext>
          </a:extLst>
        </xdr:cNvPr>
        <xdr:cNvSpPr txBox="1">
          <a:spLocks noChangeArrowheads="1"/>
        </xdr:cNvSpPr>
      </xdr:nvSpPr>
      <xdr:spPr>
        <a:xfrm>
          <a:off x="1743075" y="102012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細明朝体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103505</xdr:colOff>
      <xdr:row>12</xdr:row>
      <xdr:rowOff>0</xdr:rowOff>
    </xdr:from>
    <xdr:to>
      <xdr:col>0</xdr:col>
      <xdr:colOff>913765</xdr:colOff>
      <xdr:row>12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03505" y="4027170"/>
          <a:ext cx="8102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103505</xdr:colOff>
      <xdr:row>12</xdr:row>
      <xdr:rowOff>0</xdr:rowOff>
    </xdr:from>
    <xdr:to>
      <xdr:col>0</xdr:col>
      <xdr:colOff>913765</xdr:colOff>
      <xdr:row>12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E7527780-CFF9-4C56-9A2E-4F474CE3C256}"/>
            </a:ext>
          </a:extLst>
        </xdr:cNvPr>
        <xdr:cNvSpPr txBox="1">
          <a:spLocks noChangeArrowheads="1"/>
        </xdr:cNvSpPr>
      </xdr:nvSpPr>
      <xdr:spPr>
        <a:xfrm>
          <a:off x="103505" y="3219450"/>
          <a:ext cx="8102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103505</xdr:colOff>
      <xdr:row>12</xdr:row>
      <xdr:rowOff>0</xdr:rowOff>
    </xdr:from>
    <xdr:to>
      <xdr:col>0</xdr:col>
      <xdr:colOff>913765</xdr:colOff>
      <xdr:row>12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4627E1F7-C4CE-4F68-BD4F-D079DC8E0617}"/>
            </a:ext>
          </a:extLst>
        </xdr:cNvPr>
        <xdr:cNvSpPr txBox="1">
          <a:spLocks noChangeArrowheads="1"/>
        </xdr:cNvSpPr>
      </xdr:nvSpPr>
      <xdr:spPr>
        <a:xfrm>
          <a:off x="103505" y="3219450"/>
          <a:ext cx="81026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543483</xdr:colOff>
      <xdr:row>3</xdr:row>
      <xdr:rowOff>69476</xdr:rowOff>
    </xdr:from>
    <xdr:to>
      <xdr:col>13</xdr:col>
      <xdr:colOff>105060</xdr:colOff>
      <xdr:row>36</xdr:row>
      <xdr:rowOff>67236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46F14D-1BF1-46B5-88DC-42AE5D5D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483" y="708211"/>
          <a:ext cx="8447842" cy="55446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" name="テキスト 2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0" y="8162925"/>
          <a:ext cx="24193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　　　　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5919;&#31574;&#25512;&#36914;&#20418;/12_&#35506;&#12398;&#24246;&#21209;&#12395;&#38306;&#12377;&#12427;&#12371;&#12392;/01_&#32113;&#35336;&#26360;/&#20196;&#21644;&#65303;&#24180;&#24230;/&#21508;&#35506;&#12363;&#12425;&#12398;&#22238;&#31572;/&#8251;&#25919;&#31574;&#25512;&#36914;&#20418;(&#23567;&#37326;)&#35519;&#26619;/&#21407;&#31295;/&#9675;&#23470;&#33509;_15_10(&#25919;&#31574;&#25512;&#36914;&#20418;)&#9678;&#38750;&#35506;&#31246;&#19990;&#24111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世帯総数</v>
          </cell>
          <cell r="E3" t="str">
            <v>非課税世帯数</v>
          </cell>
          <cell r="F3" t="str">
            <v>非課税世帯数割合</v>
          </cell>
        </row>
        <row r="6">
          <cell r="B6" t="str">
            <v>H30</v>
          </cell>
          <cell r="C6">
            <v>13173</v>
          </cell>
          <cell r="D6">
            <v>3991</v>
          </cell>
          <cell r="E6">
            <v>3991</v>
          </cell>
          <cell r="F6">
            <v>0.3029681925149928</v>
          </cell>
        </row>
        <row r="7">
          <cell r="B7" t="str">
            <v>R1</v>
          </cell>
          <cell r="C7">
            <v>13277</v>
          </cell>
          <cell r="D7">
            <v>3966</v>
          </cell>
          <cell r="E7">
            <v>3966</v>
          </cell>
          <cell r="F7">
            <v>0.29871205844693832</v>
          </cell>
        </row>
        <row r="8">
          <cell r="B8" t="str">
            <v>R2</v>
          </cell>
          <cell r="C8">
            <v>13279</v>
          </cell>
          <cell r="D8">
            <v>3972</v>
          </cell>
          <cell r="E8">
            <v>3972</v>
          </cell>
          <cell r="F8">
            <v>0.29911890955644249</v>
          </cell>
        </row>
        <row r="9">
          <cell r="B9" t="str">
            <v>R3</v>
          </cell>
          <cell r="C9">
            <v>13232</v>
          </cell>
          <cell r="D9">
            <v>3947</v>
          </cell>
          <cell r="E9">
            <v>3947</v>
          </cell>
          <cell r="F9">
            <v>0.29829201934703747</v>
          </cell>
        </row>
        <row r="10">
          <cell r="B10" t="str">
            <v>R4</v>
          </cell>
          <cell r="C10">
            <v>13214</v>
          </cell>
          <cell r="D10">
            <v>3872</v>
          </cell>
          <cell r="E10">
            <v>3872</v>
          </cell>
          <cell r="F10">
            <v>0.2930225518389587</v>
          </cell>
        </row>
        <row r="11">
          <cell r="B11" t="str">
            <v>R5</v>
          </cell>
          <cell r="C11">
            <v>13366</v>
          </cell>
          <cell r="D11">
            <v>3872</v>
          </cell>
          <cell r="E11">
            <v>3966</v>
          </cell>
          <cell r="F11">
            <v>0.29672302857997906</v>
          </cell>
        </row>
        <row r="12">
          <cell r="B12" t="str">
            <v>R6</v>
          </cell>
          <cell r="C12">
            <v>13397</v>
          </cell>
          <cell r="D12">
            <v>3872</v>
          </cell>
          <cell r="E12">
            <v>3890</v>
          </cell>
          <cell r="F12">
            <v>0.29036351421960138</v>
          </cell>
        </row>
        <row r="13">
          <cell r="B13" t="str">
            <v>R7</v>
          </cell>
          <cell r="C13">
            <v>13277</v>
          </cell>
          <cell r="D13">
            <v>3872</v>
          </cell>
          <cell r="E13">
            <v>3748</v>
          </cell>
          <cell r="F13">
            <v>0.28229268660088874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4"/>
  <sheetViews>
    <sheetView showGridLines="0" zoomScale="85" zoomScaleNormal="85" zoomScaleSheetLayoutView="70" workbookViewId="0">
      <selection activeCell="X15" sqref="X15"/>
    </sheetView>
  </sheetViews>
  <sheetFormatPr defaultColWidth="10.625" defaultRowHeight="14.25"/>
  <cols>
    <col min="1" max="1" width="1.75" style="1" customWidth="1"/>
    <col min="2" max="2" width="1.5" style="1" customWidth="1"/>
    <col min="3" max="3" width="22.75" style="2" customWidth="1"/>
    <col min="4" max="4" width="8.625" style="2" customWidth="1"/>
    <col min="5" max="12" width="7.625" style="2" customWidth="1"/>
    <col min="13" max="13" width="8.125" style="2" customWidth="1"/>
    <col min="14" max="15" width="7.625" style="2" customWidth="1"/>
    <col min="16" max="16" width="7.5" style="2" customWidth="1"/>
    <col min="17" max="17" width="7.5" style="3" customWidth="1"/>
    <col min="18" max="18" width="7.5" style="2" customWidth="1"/>
    <col min="19" max="19" width="8.125" style="2" customWidth="1"/>
    <col min="20" max="23" width="7.625" style="2" customWidth="1"/>
    <col min="24" max="27" width="7" style="2" customWidth="1"/>
    <col min="28" max="257" width="12.625" style="2" customWidth="1"/>
    <col min="258" max="261" width="10.625" style="2"/>
    <col min="262" max="262" width="4.375" style="2" customWidth="1"/>
    <col min="263" max="263" width="15" style="2" bestFit="1" customWidth="1"/>
    <col min="264" max="271" width="6.5" style="2" customWidth="1"/>
    <col min="272" max="513" width="12.625" style="2" customWidth="1"/>
    <col min="514" max="517" width="10.625" style="2"/>
    <col min="518" max="518" width="4.375" style="2" customWidth="1"/>
    <col min="519" max="519" width="15" style="2" bestFit="1" customWidth="1"/>
    <col min="520" max="527" width="6.5" style="2" customWidth="1"/>
    <col min="528" max="769" width="12.625" style="2" customWidth="1"/>
    <col min="770" max="773" width="10.625" style="2"/>
    <col min="774" max="774" width="4.375" style="2" customWidth="1"/>
    <col min="775" max="775" width="15" style="2" bestFit="1" customWidth="1"/>
    <col min="776" max="783" width="6.5" style="2" customWidth="1"/>
    <col min="784" max="1025" width="12.625" style="2" customWidth="1"/>
    <col min="1026" max="1029" width="10.625" style="2"/>
    <col min="1030" max="1030" width="4.375" style="2" customWidth="1"/>
    <col min="1031" max="1031" width="15" style="2" bestFit="1" customWidth="1"/>
    <col min="1032" max="1039" width="6.5" style="2" customWidth="1"/>
    <col min="1040" max="1281" width="12.625" style="2" customWidth="1"/>
    <col min="1282" max="1285" width="10.625" style="2"/>
    <col min="1286" max="1286" width="4.375" style="2" customWidth="1"/>
    <col min="1287" max="1287" width="15" style="2" bestFit="1" customWidth="1"/>
    <col min="1288" max="1295" width="6.5" style="2" customWidth="1"/>
    <col min="1296" max="1537" width="12.625" style="2" customWidth="1"/>
    <col min="1538" max="1541" width="10.625" style="2"/>
    <col min="1542" max="1542" width="4.375" style="2" customWidth="1"/>
    <col min="1543" max="1543" width="15" style="2" bestFit="1" customWidth="1"/>
    <col min="1544" max="1551" width="6.5" style="2" customWidth="1"/>
    <col min="1552" max="1793" width="12.625" style="2" customWidth="1"/>
    <col min="1794" max="1797" width="10.625" style="2"/>
    <col min="1798" max="1798" width="4.375" style="2" customWidth="1"/>
    <col min="1799" max="1799" width="15" style="2" bestFit="1" customWidth="1"/>
    <col min="1800" max="1807" width="6.5" style="2" customWidth="1"/>
    <col min="1808" max="2049" width="12.625" style="2" customWidth="1"/>
    <col min="2050" max="2053" width="10.625" style="2"/>
    <col min="2054" max="2054" width="4.375" style="2" customWidth="1"/>
    <col min="2055" max="2055" width="15" style="2" bestFit="1" customWidth="1"/>
    <col min="2056" max="2063" width="6.5" style="2" customWidth="1"/>
    <col min="2064" max="2305" width="12.625" style="2" customWidth="1"/>
    <col min="2306" max="2309" width="10.625" style="2"/>
    <col min="2310" max="2310" width="4.375" style="2" customWidth="1"/>
    <col min="2311" max="2311" width="15" style="2" bestFit="1" customWidth="1"/>
    <col min="2312" max="2319" width="6.5" style="2" customWidth="1"/>
    <col min="2320" max="2561" width="12.625" style="2" customWidth="1"/>
    <col min="2562" max="2565" width="10.625" style="2"/>
    <col min="2566" max="2566" width="4.375" style="2" customWidth="1"/>
    <col min="2567" max="2567" width="15" style="2" bestFit="1" customWidth="1"/>
    <col min="2568" max="2575" width="6.5" style="2" customWidth="1"/>
    <col min="2576" max="2817" width="12.625" style="2" customWidth="1"/>
    <col min="2818" max="2821" width="10.625" style="2"/>
    <col min="2822" max="2822" width="4.375" style="2" customWidth="1"/>
    <col min="2823" max="2823" width="15" style="2" bestFit="1" customWidth="1"/>
    <col min="2824" max="2831" width="6.5" style="2" customWidth="1"/>
    <col min="2832" max="3073" width="12.625" style="2" customWidth="1"/>
    <col min="3074" max="3077" width="10.625" style="2"/>
    <col min="3078" max="3078" width="4.375" style="2" customWidth="1"/>
    <col min="3079" max="3079" width="15" style="2" bestFit="1" customWidth="1"/>
    <col min="3080" max="3087" width="6.5" style="2" customWidth="1"/>
    <col min="3088" max="3329" width="12.625" style="2" customWidth="1"/>
    <col min="3330" max="3333" width="10.625" style="2"/>
    <col min="3334" max="3334" width="4.375" style="2" customWidth="1"/>
    <col min="3335" max="3335" width="15" style="2" bestFit="1" customWidth="1"/>
    <col min="3336" max="3343" width="6.5" style="2" customWidth="1"/>
    <col min="3344" max="3585" width="12.625" style="2" customWidth="1"/>
    <col min="3586" max="3589" width="10.625" style="2"/>
    <col min="3590" max="3590" width="4.375" style="2" customWidth="1"/>
    <col min="3591" max="3591" width="15" style="2" bestFit="1" customWidth="1"/>
    <col min="3592" max="3599" width="6.5" style="2" customWidth="1"/>
    <col min="3600" max="3841" width="12.625" style="2" customWidth="1"/>
    <col min="3842" max="3845" width="10.625" style="2"/>
    <col min="3846" max="3846" width="4.375" style="2" customWidth="1"/>
    <col min="3847" max="3847" width="15" style="2" bestFit="1" customWidth="1"/>
    <col min="3848" max="3855" width="6.5" style="2" customWidth="1"/>
    <col min="3856" max="4097" width="12.625" style="2" customWidth="1"/>
    <col min="4098" max="4101" width="10.625" style="2"/>
    <col min="4102" max="4102" width="4.375" style="2" customWidth="1"/>
    <col min="4103" max="4103" width="15" style="2" bestFit="1" customWidth="1"/>
    <col min="4104" max="4111" width="6.5" style="2" customWidth="1"/>
    <col min="4112" max="4353" width="12.625" style="2" customWidth="1"/>
    <col min="4354" max="4357" width="10.625" style="2"/>
    <col min="4358" max="4358" width="4.375" style="2" customWidth="1"/>
    <col min="4359" max="4359" width="15" style="2" bestFit="1" customWidth="1"/>
    <col min="4360" max="4367" width="6.5" style="2" customWidth="1"/>
    <col min="4368" max="4609" width="12.625" style="2" customWidth="1"/>
    <col min="4610" max="4613" width="10.625" style="2"/>
    <col min="4614" max="4614" width="4.375" style="2" customWidth="1"/>
    <col min="4615" max="4615" width="15" style="2" bestFit="1" customWidth="1"/>
    <col min="4616" max="4623" width="6.5" style="2" customWidth="1"/>
    <col min="4624" max="4865" width="12.625" style="2" customWidth="1"/>
    <col min="4866" max="4869" width="10.625" style="2"/>
    <col min="4870" max="4870" width="4.375" style="2" customWidth="1"/>
    <col min="4871" max="4871" width="15" style="2" bestFit="1" customWidth="1"/>
    <col min="4872" max="4879" width="6.5" style="2" customWidth="1"/>
    <col min="4880" max="5121" width="12.625" style="2" customWidth="1"/>
    <col min="5122" max="5125" width="10.625" style="2"/>
    <col min="5126" max="5126" width="4.375" style="2" customWidth="1"/>
    <col min="5127" max="5127" width="15" style="2" bestFit="1" customWidth="1"/>
    <col min="5128" max="5135" width="6.5" style="2" customWidth="1"/>
    <col min="5136" max="5377" width="12.625" style="2" customWidth="1"/>
    <col min="5378" max="5381" width="10.625" style="2"/>
    <col min="5382" max="5382" width="4.375" style="2" customWidth="1"/>
    <col min="5383" max="5383" width="15" style="2" bestFit="1" customWidth="1"/>
    <col min="5384" max="5391" width="6.5" style="2" customWidth="1"/>
    <col min="5392" max="5633" width="12.625" style="2" customWidth="1"/>
    <col min="5634" max="5637" width="10.625" style="2"/>
    <col min="5638" max="5638" width="4.375" style="2" customWidth="1"/>
    <col min="5639" max="5639" width="15" style="2" bestFit="1" customWidth="1"/>
    <col min="5640" max="5647" width="6.5" style="2" customWidth="1"/>
    <col min="5648" max="5889" width="12.625" style="2" customWidth="1"/>
    <col min="5890" max="5893" width="10.625" style="2"/>
    <col min="5894" max="5894" width="4.375" style="2" customWidth="1"/>
    <col min="5895" max="5895" width="15" style="2" bestFit="1" customWidth="1"/>
    <col min="5896" max="5903" width="6.5" style="2" customWidth="1"/>
    <col min="5904" max="6145" width="12.625" style="2" customWidth="1"/>
    <col min="6146" max="6149" width="10.625" style="2"/>
    <col min="6150" max="6150" width="4.375" style="2" customWidth="1"/>
    <col min="6151" max="6151" width="15" style="2" bestFit="1" customWidth="1"/>
    <col min="6152" max="6159" width="6.5" style="2" customWidth="1"/>
    <col min="6160" max="6401" width="12.625" style="2" customWidth="1"/>
    <col min="6402" max="6405" width="10.625" style="2"/>
    <col min="6406" max="6406" width="4.375" style="2" customWidth="1"/>
    <col min="6407" max="6407" width="15" style="2" bestFit="1" customWidth="1"/>
    <col min="6408" max="6415" width="6.5" style="2" customWidth="1"/>
    <col min="6416" max="6657" width="12.625" style="2" customWidth="1"/>
    <col min="6658" max="6661" width="10.625" style="2"/>
    <col min="6662" max="6662" width="4.375" style="2" customWidth="1"/>
    <col min="6663" max="6663" width="15" style="2" bestFit="1" customWidth="1"/>
    <col min="6664" max="6671" width="6.5" style="2" customWidth="1"/>
    <col min="6672" max="6913" width="12.625" style="2" customWidth="1"/>
    <col min="6914" max="6917" width="10.625" style="2"/>
    <col min="6918" max="6918" width="4.375" style="2" customWidth="1"/>
    <col min="6919" max="6919" width="15" style="2" bestFit="1" customWidth="1"/>
    <col min="6920" max="6927" width="6.5" style="2" customWidth="1"/>
    <col min="6928" max="7169" width="12.625" style="2" customWidth="1"/>
    <col min="7170" max="7173" width="10.625" style="2"/>
    <col min="7174" max="7174" width="4.375" style="2" customWidth="1"/>
    <col min="7175" max="7175" width="15" style="2" bestFit="1" customWidth="1"/>
    <col min="7176" max="7183" width="6.5" style="2" customWidth="1"/>
    <col min="7184" max="7425" width="12.625" style="2" customWidth="1"/>
    <col min="7426" max="7429" width="10.625" style="2"/>
    <col min="7430" max="7430" width="4.375" style="2" customWidth="1"/>
    <col min="7431" max="7431" width="15" style="2" bestFit="1" customWidth="1"/>
    <col min="7432" max="7439" width="6.5" style="2" customWidth="1"/>
    <col min="7440" max="7681" width="12.625" style="2" customWidth="1"/>
    <col min="7682" max="7685" width="10.625" style="2"/>
    <col min="7686" max="7686" width="4.375" style="2" customWidth="1"/>
    <col min="7687" max="7687" width="15" style="2" bestFit="1" customWidth="1"/>
    <col min="7688" max="7695" width="6.5" style="2" customWidth="1"/>
    <col min="7696" max="7937" width="12.625" style="2" customWidth="1"/>
    <col min="7938" max="7941" width="10.625" style="2"/>
    <col min="7942" max="7942" width="4.375" style="2" customWidth="1"/>
    <col min="7943" max="7943" width="15" style="2" bestFit="1" customWidth="1"/>
    <col min="7944" max="7951" width="6.5" style="2" customWidth="1"/>
    <col min="7952" max="8193" width="12.625" style="2" customWidth="1"/>
    <col min="8194" max="8197" width="10.625" style="2"/>
    <col min="8198" max="8198" width="4.375" style="2" customWidth="1"/>
    <col min="8199" max="8199" width="15" style="2" bestFit="1" customWidth="1"/>
    <col min="8200" max="8207" width="6.5" style="2" customWidth="1"/>
    <col min="8208" max="8449" width="12.625" style="2" customWidth="1"/>
    <col min="8450" max="8453" width="10.625" style="2"/>
    <col min="8454" max="8454" width="4.375" style="2" customWidth="1"/>
    <col min="8455" max="8455" width="15" style="2" bestFit="1" customWidth="1"/>
    <col min="8456" max="8463" width="6.5" style="2" customWidth="1"/>
    <col min="8464" max="8705" width="12.625" style="2" customWidth="1"/>
    <col min="8706" max="8709" width="10.625" style="2"/>
    <col min="8710" max="8710" width="4.375" style="2" customWidth="1"/>
    <col min="8711" max="8711" width="15" style="2" bestFit="1" customWidth="1"/>
    <col min="8712" max="8719" width="6.5" style="2" customWidth="1"/>
    <col min="8720" max="8961" width="12.625" style="2" customWidth="1"/>
    <col min="8962" max="8965" width="10.625" style="2"/>
    <col min="8966" max="8966" width="4.375" style="2" customWidth="1"/>
    <col min="8967" max="8967" width="15" style="2" bestFit="1" customWidth="1"/>
    <col min="8968" max="8975" width="6.5" style="2" customWidth="1"/>
    <col min="8976" max="9217" width="12.625" style="2" customWidth="1"/>
    <col min="9218" max="9221" width="10.625" style="2"/>
    <col min="9222" max="9222" width="4.375" style="2" customWidth="1"/>
    <col min="9223" max="9223" width="15" style="2" bestFit="1" customWidth="1"/>
    <col min="9224" max="9231" width="6.5" style="2" customWidth="1"/>
    <col min="9232" max="9473" width="12.625" style="2" customWidth="1"/>
    <col min="9474" max="9477" width="10.625" style="2"/>
    <col min="9478" max="9478" width="4.375" style="2" customWidth="1"/>
    <col min="9479" max="9479" width="15" style="2" bestFit="1" customWidth="1"/>
    <col min="9480" max="9487" width="6.5" style="2" customWidth="1"/>
    <col min="9488" max="9729" width="12.625" style="2" customWidth="1"/>
    <col min="9730" max="9733" width="10.625" style="2"/>
    <col min="9734" max="9734" width="4.375" style="2" customWidth="1"/>
    <col min="9735" max="9735" width="15" style="2" bestFit="1" customWidth="1"/>
    <col min="9736" max="9743" width="6.5" style="2" customWidth="1"/>
    <col min="9744" max="9985" width="12.625" style="2" customWidth="1"/>
    <col min="9986" max="9989" width="10.625" style="2"/>
    <col min="9990" max="9990" width="4.375" style="2" customWidth="1"/>
    <col min="9991" max="9991" width="15" style="2" bestFit="1" customWidth="1"/>
    <col min="9992" max="9999" width="6.5" style="2" customWidth="1"/>
    <col min="10000" max="10241" width="12.625" style="2" customWidth="1"/>
    <col min="10242" max="10245" width="10.625" style="2"/>
    <col min="10246" max="10246" width="4.375" style="2" customWidth="1"/>
    <col min="10247" max="10247" width="15" style="2" bestFit="1" customWidth="1"/>
    <col min="10248" max="10255" width="6.5" style="2" customWidth="1"/>
    <col min="10256" max="10497" width="12.625" style="2" customWidth="1"/>
    <col min="10498" max="10501" width="10.625" style="2"/>
    <col min="10502" max="10502" width="4.375" style="2" customWidth="1"/>
    <col min="10503" max="10503" width="15" style="2" bestFit="1" customWidth="1"/>
    <col min="10504" max="10511" width="6.5" style="2" customWidth="1"/>
    <col min="10512" max="10753" width="12.625" style="2" customWidth="1"/>
    <col min="10754" max="10757" width="10.625" style="2"/>
    <col min="10758" max="10758" width="4.375" style="2" customWidth="1"/>
    <col min="10759" max="10759" width="15" style="2" bestFit="1" customWidth="1"/>
    <col min="10760" max="10767" width="6.5" style="2" customWidth="1"/>
    <col min="10768" max="11009" width="12.625" style="2" customWidth="1"/>
    <col min="11010" max="11013" width="10.625" style="2"/>
    <col min="11014" max="11014" width="4.375" style="2" customWidth="1"/>
    <col min="11015" max="11015" width="15" style="2" bestFit="1" customWidth="1"/>
    <col min="11016" max="11023" width="6.5" style="2" customWidth="1"/>
    <col min="11024" max="11265" width="12.625" style="2" customWidth="1"/>
    <col min="11266" max="11269" width="10.625" style="2"/>
    <col min="11270" max="11270" width="4.375" style="2" customWidth="1"/>
    <col min="11271" max="11271" width="15" style="2" bestFit="1" customWidth="1"/>
    <col min="11272" max="11279" width="6.5" style="2" customWidth="1"/>
    <col min="11280" max="11521" width="12.625" style="2" customWidth="1"/>
    <col min="11522" max="11525" width="10.625" style="2"/>
    <col min="11526" max="11526" width="4.375" style="2" customWidth="1"/>
    <col min="11527" max="11527" width="15" style="2" bestFit="1" customWidth="1"/>
    <col min="11528" max="11535" width="6.5" style="2" customWidth="1"/>
    <col min="11536" max="11777" width="12.625" style="2" customWidth="1"/>
    <col min="11778" max="11781" width="10.625" style="2"/>
    <col min="11782" max="11782" width="4.375" style="2" customWidth="1"/>
    <col min="11783" max="11783" width="15" style="2" bestFit="1" customWidth="1"/>
    <col min="11784" max="11791" width="6.5" style="2" customWidth="1"/>
    <col min="11792" max="12033" width="12.625" style="2" customWidth="1"/>
    <col min="12034" max="12037" width="10.625" style="2"/>
    <col min="12038" max="12038" width="4.375" style="2" customWidth="1"/>
    <col min="12039" max="12039" width="15" style="2" bestFit="1" customWidth="1"/>
    <col min="12040" max="12047" width="6.5" style="2" customWidth="1"/>
    <col min="12048" max="12289" width="12.625" style="2" customWidth="1"/>
    <col min="12290" max="12293" width="10.625" style="2"/>
    <col min="12294" max="12294" width="4.375" style="2" customWidth="1"/>
    <col min="12295" max="12295" width="15" style="2" bestFit="1" customWidth="1"/>
    <col min="12296" max="12303" width="6.5" style="2" customWidth="1"/>
    <col min="12304" max="12545" width="12.625" style="2" customWidth="1"/>
    <col min="12546" max="12549" width="10.625" style="2"/>
    <col min="12550" max="12550" width="4.375" style="2" customWidth="1"/>
    <col min="12551" max="12551" width="15" style="2" bestFit="1" customWidth="1"/>
    <col min="12552" max="12559" width="6.5" style="2" customWidth="1"/>
    <col min="12560" max="12801" width="12.625" style="2" customWidth="1"/>
    <col min="12802" max="12805" width="10.625" style="2"/>
    <col min="12806" max="12806" width="4.375" style="2" customWidth="1"/>
    <col min="12807" max="12807" width="15" style="2" bestFit="1" customWidth="1"/>
    <col min="12808" max="12815" width="6.5" style="2" customWidth="1"/>
    <col min="12816" max="13057" width="12.625" style="2" customWidth="1"/>
    <col min="13058" max="13061" width="10.625" style="2"/>
    <col min="13062" max="13062" width="4.375" style="2" customWidth="1"/>
    <col min="13063" max="13063" width="15" style="2" bestFit="1" customWidth="1"/>
    <col min="13064" max="13071" width="6.5" style="2" customWidth="1"/>
    <col min="13072" max="13313" width="12.625" style="2" customWidth="1"/>
    <col min="13314" max="13317" width="10.625" style="2"/>
    <col min="13318" max="13318" width="4.375" style="2" customWidth="1"/>
    <col min="13319" max="13319" width="15" style="2" bestFit="1" customWidth="1"/>
    <col min="13320" max="13327" width="6.5" style="2" customWidth="1"/>
    <col min="13328" max="13569" width="12.625" style="2" customWidth="1"/>
    <col min="13570" max="13573" width="10.625" style="2"/>
    <col min="13574" max="13574" width="4.375" style="2" customWidth="1"/>
    <col min="13575" max="13575" width="15" style="2" bestFit="1" customWidth="1"/>
    <col min="13576" max="13583" width="6.5" style="2" customWidth="1"/>
    <col min="13584" max="13825" width="12.625" style="2" customWidth="1"/>
    <col min="13826" max="13829" width="10.625" style="2"/>
    <col min="13830" max="13830" width="4.375" style="2" customWidth="1"/>
    <col min="13831" max="13831" width="15" style="2" bestFit="1" customWidth="1"/>
    <col min="13832" max="13839" width="6.5" style="2" customWidth="1"/>
    <col min="13840" max="14081" width="12.625" style="2" customWidth="1"/>
    <col min="14082" max="14085" width="10.625" style="2"/>
    <col min="14086" max="14086" width="4.375" style="2" customWidth="1"/>
    <col min="14087" max="14087" width="15" style="2" bestFit="1" customWidth="1"/>
    <col min="14088" max="14095" width="6.5" style="2" customWidth="1"/>
    <col min="14096" max="14337" width="12.625" style="2" customWidth="1"/>
    <col min="14338" max="14341" width="10.625" style="2"/>
    <col min="14342" max="14342" width="4.375" style="2" customWidth="1"/>
    <col min="14343" max="14343" width="15" style="2" bestFit="1" customWidth="1"/>
    <col min="14344" max="14351" width="6.5" style="2" customWidth="1"/>
    <col min="14352" max="14593" width="12.625" style="2" customWidth="1"/>
    <col min="14594" max="14597" width="10.625" style="2"/>
    <col min="14598" max="14598" width="4.375" style="2" customWidth="1"/>
    <col min="14599" max="14599" width="15" style="2" bestFit="1" customWidth="1"/>
    <col min="14600" max="14607" width="6.5" style="2" customWidth="1"/>
    <col min="14608" max="14849" width="12.625" style="2" customWidth="1"/>
    <col min="14850" max="14853" width="10.625" style="2"/>
    <col min="14854" max="14854" width="4.375" style="2" customWidth="1"/>
    <col min="14855" max="14855" width="15" style="2" bestFit="1" customWidth="1"/>
    <col min="14856" max="14863" width="6.5" style="2" customWidth="1"/>
    <col min="14864" max="15105" width="12.625" style="2" customWidth="1"/>
    <col min="15106" max="15109" width="10.625" style="2"/>
    <col min="15110" max="15110" width="4.375" style="2" customWidth="1"/>
    <col min="15111" max="15111" width="15" style="2" bestFit="1" customWidth="1"/>
    <col min="15112" max="15119" width="6.5" style="2" customWidth="1"/>
    <col min="15120" max="15361" width="12.625" style="2" customWidth="1"/>
    <col min="15362" max="15365" width="10.625" style="2"/>
    <col min="15366" max="15366" width="4.375" style="2" customWidth="1"/>
    <col min="15367" max="15367" width="15" style="2" bestFit="1" customWidth="1"/>
    <col min="15368" max="15375" width="6.5" style="2" customWidth="1"/>
    <col min="15376" max="15617" width="12.625" style="2" customWidth="1"/>
    <col min="15618" max="15621" width="10.625" style="2"/>
    <col min="15622" max="15622" width="4.375" style="2" customWidth="1"/>
    <col min="15623" max="15623" width="15" style="2" bestFit="1" customWidth="1"/>
    <col min="15624" max="15631" width="6.5" style="2" customWidth="1"/>
    <col min="15632" max="15873" width="12.625" style="2" customWidth="1"/>
    <col min="15874" max="15877" width="10.625" style="2"/>
    <col min="15878" max="15878" width="4.375" style="2" customWidth="1"/>
    <col min="15879" max="15879" width="15" style="2" bestFit="1" customWidth="1"/>
    <col min="15880" max="15887" width="6.5" style="2" customWidth="1"/>
    <col min="15888" max="16129" width="12.625" style="2" customWidth="1"/>
    <col min="16130" max="16133" width="10.625" style="2"/>
    <col min="16134" max="16134" width="4.375" style="2" customWidth="1"/>
    <col min="16135" max="16135" width="15" style="2" bestFit="1" customWidth="1"/>
    <col min="16136" max="16143" width="6.5" style="2" customWidth="1"/>
    <col min="16144" max="16384" width="12.625" style="2" customWidth="1"/>
  </cols>
  <sheetData>
    <row r="1" spans="1:24" s="4" customFormat="1" ht="27.75" customHeight="1">
      <c r="A1" s="7" t="s">
        <v>4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10"/>
      <c r="P1" s="10"/>
      <c r="Q1" s="11"/>
    </row>
    <row r="2" spans="1:24" s="5" customFormat="1" ht="17.25" customHeight="1">
      <c r="A2" s="8"/>
      <c r="B2" s="171"/>
      <c r="C2" s="171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3"/>
      <c r="T2" s="172"/>
      <c r="U2" s="174"/>
      <c r="V2" s="174"/>
      <c r="W2" s="172"/>
      <c r="X2" s="148" t="s">
        <v>337</v>
      </c>
    </row>
    <row r="3" spans="1:24" s="5" customFormat="1" ht="27.75" customHeight="1">
      <c r="A3" s="8"/>
      <c r="B3" s="410"/>
      <c r="C3" s="411"/>
      <c r="D3" s="414" t="s">
        <v>32</v>
      </c>
      <c r="E3" s="414" t="s">
        <v>234</v>
      </c>
      <c r="F3" s="414"/>
      <c r="G3" s="414"/>
      <c r="H3" s="403"/>
      <c r="I3" s="403" t="s">
        <v>133</v>
      </c>
      <c r="J3" s="405"/>
      <c r="K3" s="405"/>
      <c r="L3" s="404"/>
      <c r="M3" s="401" t="s">
        <v>131</v>
      </c>
      <c r="N3" s="402"/>
      <c r="O3" s="403" t="s">
        <v>61</v>
      </c>
      <c r="P3" s="404"/>
      <c r="Q3" s="403" t="s">
        <v>155</v>
      </c>
      <c r="R3" s="405"/>
      <c r="S3" s="404"/>
      <c r="T3" s="175" t="s">
        <v>41</v>
      </c>
      <c r="U3" s="405" t="s">
        <v>69</v>
      </c>
      <c r="V3" s="405"/>
      <c r="W3" s="405"/>
      <c r="X3" s="405"/>
    </row>
    <row r="4" spans="1:24" ht="27.75" customHeight="1">
      <c r="B4" s="412"/>
      <c r="C4" s="413"/>
      <c r="D4" s="415"/>
      <c r="E4" s="395" t="s">
        <v>154</v>
      </c>
      <c r="F4" s="175" t="s">
        <v>1</v>
      </c>
      <c r="G4" s="395" t="s">
        <v>71</v>
      </c>
      <c r="H4" s="393" t="s">
        <v>12</v>
      </c>
      <c r="I4" s="395" t="s">
        <v>154</v>
      </c>
      <c r="J4" s="175" t="s">
        <v>1</v>
      </c>
      <c r="K4" s="395" t="s">
        <v>71</v>
      </c>
      <c r="L4" s="395" t="s">
        <v>12</v>
      </c>
      <c r="M4" s="395" t="s">
        <v>71</v>
      </c>
      <c r="N4" s="393" t="s">
        <v>68</v>
      </c>
      <c r="O4" s="395" t="s">
        <v>71</v>
      </c>
      <c r="P4" s="395" t="s">
        <v>12</v>
      </c>
      <c r="Q4" s="395" t="s">
        <v>154</v>
      </c>
      <c r="R4" s="395" t="s">
        <v>71</v>
      </c>
      <c r="S4" s="395" t="s">
        <v>12</v>
      </c>
      <c r="T4" s="395" t="s">
        <v>12</v>
      </c>
      <c r="U4" s="394" t="s">
        <v>154</v>
      </c>
      <c r="V4" s="175" t="s">
        <v>1</v>
      </c>
      <c r="W4" s="395" t="s">
        <v>71</v>
      </c>
      <c r="X4" s="393" t="s">
        <v>12</v>
      </c>
    </row>
    <row r="5" spans="1:24" ht="17.25" customHeight="1" thickBot="1">
      <c r="B5" s="416" t="s">
        <v>2</v>
      </c>
      <c r="C5" s="417"/>
      <c r="D5" s="97">
        <f>SUM(E5:X5)</f>
        <v>252</v>
      </c>
      <c r="E5" s="94">
        <f t="shared" ref="E5:X5" si="0">E6+E26+E27+E28+E31+E32+E33+E34</f>
        <v>24</v>
      </c>
      <c r="F5" s="94">
        <f t="shared" si="0"/>
        <v>20</v>
      </c>
      <c r="G5" s="94">
        <f t="shared" si="0"/>
        <v>38</v>
      </c>
      <c r="H5" s="94">
        <f t="shared" si="0"/>
        <v>117</v>
      </c>
      <c r="I5" s="104">
        <f t="shared" si="0"/>
        <v>1</v>
      </c>
      <c r="J5" s="105">
        <f t="shared" si="0"/>
        <v>1</v>
      </c>
      <c r="K5" s="105">
        <f t="shared" si="0"/>
        <v>2</v>
      </c>
      <c r="L5" s="105">
        <f t="shared" si="0"/>
        <v>11</v>
      </c>
      <c r="M5" s="104">
        <f t="shared" si="0"/>
        <v>0</v>
      </c>
      <c r="N5" s="106">
        <f t="shared" si="0"/>
        <v>8</v>
      </c>
      <c r="O5" s="95">
        <f t="shared" si="0"/>
        <v>2</v>
      </c>
      <c r="P5" s="96">
        <f t="shared" si="0"/>
        <v>7</v>
      </c>
      <c r="Q5" s="95">
        <f t="shared" si="0"/>
        <v>1</v>
      </c>
      <c r="R5" s="94">
        <f t="shared" si="0"/>
        <v>2</v>
      </c>
      <c r="S5" s="96">
        <f t="shared" si="0"/>
        <v>5</v>
      </c>
      <c r="T5" s="97">
        <f t="shared" si="0"/>
        <v>0</v>
      </c>
      <c r="U5" s="94">
        <f t="shared" si="0"/>
        <v>1</v>
      </c>
      <c r="V5" s="94">
        <f t="shared" si="0"/>
        <v>1</v>
      </c>
      <c r="W5" s="94">
        <f t="shared" si="0"/>
        <v>2</v>
      </c>
      <c r="X5" s="94">
        <f t="shared" si="0"/>
        <v>9</v>
      </c>
    </row>
    <row r="6" spans="1:24" ht="17.25" customHeight="1" thickTop="1">
      <c r="B6" s="406" t="s">
        <v>18</v>
      </c>
      <c r="C6" s="407"/>
      <c r="D6" s="176">
        <f>SUM(D7:D25)</f>
        <v>188</v>
      </c>
      <c r="E6" s="176">
        <f t="shared" ref="E6:P6" si="1">SUM(E7:E25)</f>
        <v>18</v>
      </c>
      <c r="F6" s="177">
        <f t="shared" si="1"/>
        <v>15</v>
      </c>
      <c r="G6" s="177">
        <f t="shared" si="1"/>
        <v>30</v>
      </c>
      <c r="H6" s="177">
        <f t="shared" si="1"/>
        <v>94</v>
      </c>
      <c r="I6" s="176">
        <f t="shared" si="1"/>
        <v>1</v>
      </c>
      <c r="J6" s="177">
        <f t="shared" si="1"/>
        <v>1</v>
      </c>
      <c r="K6" s="177">
        <f t="shared" si="1"/>
        <v>2</v>
      </c>
      <c r="L6" s="396">
        <f t="shared" si="1"/>
        <v>11</v>
      </c>
      <c r="M6" s="176">
        <f t="shared" si="1"/>
        <v>0</v>
      </c>
      <c r="N6" s="397">
        <f t="shared" si="1"/>
        <v>7</v>
      </c>
      <c r="O6" s="176">
        <f t="shared" si="1"/>
        <v>2</v>
      </c>
      <c r="P6" s="178">
        <f t="shared" si="1"/>
        <v>7</v>
      </c>
      <c r="Q6" s="176">
        <v>0</v>
      </c>
      <c r="R6" s="177">
        <v>0</v>
      </c>
      <c r="S6" s="178">
        <v>0</v>
      </c>
      <c r="T6" s="180">
        <f>SUM(T7:T25)</f>
        <v>0</v>
      </c>
      <c r="U6" s="177">
        <v>0</v>
      </c>
      <c r="V6" s="177">
        <v>0</v>
      </c>
      <c r="W6" s="177">
        <v>0</v>
      </c>
      <c r="X6" s="177">
        <v>0</v>
      </c>
    </row>
    <row r="7" spans="1:24" ht="17.25" customHeight="1">
      <c r="B7" s="107"/>
      <c r="C7" s="108" t="s">
        <v>88</v>
      </c>
      <c r="D7" s="97">
        <f>SUM(E7:X7)</f>
        <v>15</v>
      </c>
      <c r="E7" s="94">
        <v>1</v>
      </c>
      <c r="F7" s="94"/>
      <c r="G7" s="94">
        <v>3</v>
      </c>
      <c r="H7" s="94">
        <v>11</v>
      </c>
      <c r="I7" s="95"/>
      <c r="J7" s="94"/>
      <c r="K7" s="94"/>
      <c r="L7" s="98"/>
      <c r="M7" s="95"/>
      <c r="N7" s="398"/>
      <c r="O7" s="95"/>
      <c r="P7" s="96"/>
      <c r="Q7" s="95"/>
      <c r="R7" s="94"/>
      <c r="S7" s="96"/>
      <c r="T7" s="97"/>
      <c r="U7" s="94"/>
      <c r="V7" s="94"/>
      <c r="W7" s="94"/>
      <c r="X7" s="94"/>
    </row>
    <row r="8" spans="1:24" ht="17.25" customHeight="1">
      <c r="B8" s="107"/>
      <c r="C8" s="108" t="s">
        <v>338</v>
      </c>
      <c r="D8" s="97">
        <f t="shared" ref="D8:D25" si="2">SUM(E8:X8)</f>
        <v>5</v>
      </c>
      <c r="E8" s="94">
        <v>1</v>
      </c>
      <c r="F8" s="94"/>
      <c r="G8" s="94">
        <v>1</v>
      </c>
      <c r="H8" s="94">
        <v>3</v>
      </c>
      <c r="I8" s="95"/>
      <c r="J8" s="94"/>
      <c r="K8" s="94"/>
      <c r="L8" s="98"/>
      <c r="M8" s="95"/>
      <c r="N8" s="398"/>
      <c r="O8" s="95"/>
      <c r="P8" s="96"/>
      <c r="Q8" s="95"/>
      <c r="R8" s="94"/>
      <c r="S8" s="96"/>
      <c r="T8" s="97"/>
      <c r="U8" s="94"/>
      <c r="V8" s="94"/>
      <c r="W8" s="94"/>
      <c r="X8" s="94"/>
    </row>
    <row r="9" spans="1:24" ht="17.25" customHeight="1">
      <c r="B9" s="107"/>
      <c r="C9" s="108" t="s">
        <v>79</v>
      </c>
      <c r="D9" s="97">
        <f t="shared" si="2"/>
        <v>5</v>
      </c>
      <c r="E9" s="94">
        <v>1</v>
      </c>
      <c r="F9" s="94">
        <v>1</v>
      </c>
      <c r="G9" s="94">
        <v>1</v>
      </c>
      <c r="H9" s="94">
        <v>2</v>
      </c>
      <c r="I9" s="95"/>
      <c r="J9" s="94"/>
      <c r="K9" s="94"/>
      <c r="L9" s="98"/>
      <c r="M9" s="95"/>
      <c r="N9" s="398"/>
      <c r="O9" s="95"/>
      <c r="P9" s="96"/>
      <c r="Q9" s="95"/>
      <c r="R9" s="94"/>
      <c r="S9" s="96"/>
      <c r="T9" s="97"/>
      <c r="U9" s="94"/>
      <c r="V9" s="94"/>
      <c r="W9" s="94"/>
      <c r="X9" s="94"/>
    </row>
    <row r="10" spans="1:24" ht="17.25" customHeight="1">
      <c r="B10" s="107"/>
      <c r="C10" s="108" t="s">
        <v>148</v>
      </c>
      <c r="D10" s="97">
        <f t="shared" si="2"/>
        <v>9</v>
      </c>
      <c r="E10" s="94">
        <v>1</v>
      </c>
      <c r="F10" s="94">
        <v>1</v>
      </c>
      <c r="G10" s="94">
        <v>1</v>
      </c>
      <c r="H10" s="94">
        <v>6</v>
      </c>
      <c r="I10" s="95"/>
      <c r="J10" s="94"/>
      <c r="K10" s="94"/>
      <c r="L10" s="98"/>
      <c r="M10" s="95"/>
      <c r="N10" s="398"/>
      <c r="O10" s="95"/>
      <c r="P10" s="96"/>
      <c r="Q10" s="95"/>
      <c r="R10" s="94"/>
      <c r="S10" s="96"/>
      <c r="T10" s="97"/>
      <c r="U10" s="94"/>
      <c r="V10" s="94"/>
      <c r="W10" s="94"/>
      <c r="X10" s="94"/>
    </row>
    <row r="11" spans="1:24" ht="17.25" customHeight="1">
      <c r="B11" s="107"/>
      <c r="C11" s="108" t="s">
        <v>89</v>
      </c>
      <c r="D11" s="97">
        <f t="shared" si="2"/>
        <v>15</v>
      </c>
      <c r="E11" s="94"/>
      <c r="F11" s="94"/>
      <c r="G11" s="94"/>
      <c r="H11" s="94"/>
      <c r="I11" s="95">
        <v>1</v>
      </c>
      <c r="J11" s="98">
        <v>1</v>
      </c>
      <c r="K11" s="94">
        <v>2</v>
      </c>
      <c r="L11" s="98">
        <v>11</v>
      </c>
      <c r="M11" s="95"/>
      <c r="N11" s="398"/>
      <c r="O11" s="95"/>
      <c r="P11" s="96"/>
      <c r="Q11" s="95"/>
      <c r="R11" s="94"/>
      <c r="S11" s="96"/>
      <c r="T11" s="97"/>
      <c r="U11" s="94"/>
      <c r="V11" s="94"/>
      <c r="W11" s="94"/>
      <c r="X11" s="94"/>
    </row>
    <row r="12" spans="1:24" ht="17.25" customHeight="1">
      <c r="B12" s="107"/>
      <c r="C12" s="108" t="s">
        <v>83</v>
      </c>
      <c r="D12" s="97">
        <f t="shared" si="2"/>
        <v>5</v>
      </c>
      <c r="E12" s="94">
        <v>1</v>
      </c>
      <c r="F12" s="94"/>
      <c r="G12" s="94">
        <v>1</v>
      </c>
      <c r="H12" s="94">
        <v>3</v>
      </c>
      <c r="I12" s="95"/>
      <c r="J12" s="98"/>
      <c r="K12" s="98"/>
      <c r="L12" s="98"/>
      <c r="M12" s="95"/>
      <c r="N12" s="398"/>
      <c r="O12" s="95"/>
      <c r="P12" s="96"/>
      <c r="Q12" s="95"/>
      <c r="R12" s="94"/>
      <c r="S12" s="96"/>
      <c r="T12" s="97"/>
      <c r="U12" s="94"/>
      <c r="V12" s="94"/>
      <c r="W12" s="94"/>
      <c r="X12" s="94"/>
    </row>
    <row r="13" spans="1:24" ht="17.25" customHeight="1">
      <c r="B13" s="107"/>
      <c r="C13" s="108" t="s">
        <v>6</v>
      </c>
      <c r="D13" s="97">
        <f t="shared" si="2"/>
        <v>8</v>
      </c>
      <c r="E13" s="94">
        <v>1</v>
      </c>
      <c r="F13" s="94">
        <v>1</v>
      </c>
      <c r="G13" s="94">
        <v>1</v>
      </c>
      <c r="H13" s="94">
        <v>5</v>
      </c>
      <c r="I13" s="95"/>
      <c r="J13" s="98"/>
      <c r="K13" s="98"/>
      <c r="L13" s="98"/>
      <c r="M13" s="95"/>
      <c r="N13" s="398"/>
      <c r="O13" s="95"/>
      <c r="P13" s="96"/>
      <c r="Q13" s="95"/>
      <c r="R13" s="94"/>
      <c r="S13" s="96"/>
      <c r="T13" s="97"/>
      <c r="U13" s="94"/>
      <c r="V13" s="94"/>
      <c r="W13" s="94"/>
      <c r="X13" s="94"/>
    </row>
    <row r="14" spans="1:24" ht="17.25" customHeight="1">
      <c r="B14" s="107"/>
      <c r="C14" s="108" t="s">
        <v>66</v>
      </c>
      <c r="D14" s="97">
        <f t="shared" si="2"/>
        <v>4</v>
      </c>
      <c r="E14" s="94">
        <v>1</v>
      </c>
      <c r="F14" s="94">
        <v>1</v>
      </c>
      <c r="G14" s="94">
        <v>1</v>
      </c>
      <c r="H14" s="94">
        <v>1</v>
      </c>
      <c r="I14" s="95"/>
      <c r="J14" s="98"/>
      <c r="K14" s="98"/>
      <c r="L14" s="98"/>
      <c r="M14" s="95"/>
      <c r="N14" s="398"/>
      <c r="O14" s="95"/>
      <c r="P14" s="96"/>
      <c r="Q14" s="95"/>
      <c r="R14" s="94"/>
      <c r="S14" s="96"/>
      <c r="T14" s="97"/>
      <c r="U14" s="94"/>
      <c r="V14" s="94"/>
      <c r="W14" s="94"/>
      <c r="X14" s="94"/>
    </row>
    <row r="15" spans="1:24" ht="17.25" customHeight="1">
      <c r="B15" s="107"/>
      <c r="C15" s="108" t="s">
        <v>149</v>
      </c>
      <c r="D15" s="97">
        <f t="shared" si="2"/>
        <v>7</v>
      </c>
      <c r="E15" s="94">
        <v>1</v>
      </c>
      <c r="F15" s="94">
        <v>1</v>
      </c>
      <c r="G15" s="94">
        <v>1</v>
      </c>
      <c r="H15" s="94">
        <v>4</v>
      </c>
      <c r="I15" s="95"/>
      <c r="J15" s="98"/>
      <c r="K15" s="98"/>
      <c r="L15" s="98"/>
      <c r="M15" s="95"/>
      <c r="N15" s="398"/>
      <c r="O15" s="95"/>
      <c r="P15" s="96"/>
      <c r="Q15" s="95"/>
      <c r="R15" s="94"/>
      <c r="S15" s="96"/>
      <c r="T15" s="97"/>
      <c r="U15" s="94"/>
      <c r="V15" s="94"/>
      <c r="W15" s="94"/>
      <c r="X15" s="94"/>
    </row>
    <row r="16" spans="1:24" ht="17.25" customHeight="1">
      <c r="B16" s="107"/>
      <c r="C16" s="108" t="s">
        <v>339</v>
      </c>
      <c r="D16" s="97">
        <f t="shared" si="2"/>
        <v>11</v>
      </c>
      <c r="E16" s="94">
        <v>1</v>
      </c>
      <c r="F16" s="94">
        <v>1</v>
      </c>
      <c r="G16" s="94">
        <v>3</v>
      </c>
      <c r="H16" s="94">
        <v>4</v>
      </c>
      <c r="I16" s="95"/>
      <c r="J16" s="98"/>
      <c r="K16" s="98"/>
      <c r="L16" s="98"/>
      <c r="M16" s="95"/>
      <c r="N16" s="398">
        <v>1</v>
      </c>
      <c r="O16" s="95"/>
      <c r="P16" s="96">
        <v>1</v>
      </c>
      <c r="Q16" s="95"/>
      <c r="R16" s="94"/>
      <c r="S16" s="96"/>
      <c r="T16" s="97"/>
      <c r="U16" s="94"/>
      <c r="V16" s="94"/>
      <c r="W16" s="94"/>
      <c r="X16" s="94"/>
    </row>
    <row r="17" spans="2:24" ht="17.25" customHeight="1">
      <c r="B17" s="107"/>
      <c r="C17" s="108" t="s">
        <v>119</v>
      </c>
      <c r="D17" s="97">
        <f t="shared" si="2"/>
        <v>18</v>
      </c>
      <c r="E17" s="94">
        <v>1</v>
      </c>
      <c r="F17" s="94">
        <v>1</v>
      </c>
      <c r="G17" s="94">
        <v>4</v>
      </c>
      <c r="H17" s="94">
        <v>6</v>
      </c>
      <c r="I17" s="95"/>
      <c r="J17" s="98"/>
      <c r="K17" s="98"/>
      <c r="L17" s="98"/>
      <c r="M17" s="95"/>
      <c r="N17" s="398">
        <v>6</v>
      </c>
      <c r="O17" s="95"/>
      <c r="P17" s="96"/>
      <c r="Q17" s="95"/>
      <c r="R17" s="94"/>
      <c r="S17" s="96"/>
      <c r="T17" s="97"/>
      <c r="U17" s="94"/>
      <c r="V17" s="94"/>
      <c r="W17" s="94"/>
      <c r="X17" s="94"/>
    </row>
    <row r="18" spans="2:24" ht="17.25" customHeight="1">
      <c r="B18" s="107"/>
      <c r="C18" s="108" t="s">
        <v>35</v>
      </c>
      <c r="D18" s="97">
        <f t="shared" si="2"/>
        <v>16</v>
      </c>
      <c r="E18" s="94">
        <v>1</v>
      </c>
      <c r="F18" s="94">
        <v>1</v>
      </c>
      <c r="G18" s="94">
        <v>2</v>
      </c>
      <c r="H18" s="94">
        <v>4</v>
      </c>
      <c r="I18" s="95"/>
      <c r="J18" s="98"/>
      <c r="K18" s="98"/>
      <c r="L18" s="98"/>
      <c r="M18" s="95"/>
      <c r="N18" s="398"/>
      <c r="O18" s="95">
        <v>2</v>
      </c>
      <c r="P18" s="96">
        <v>6</v>
      </c>
      <c r="Q18" s="95"/>
      <c r="R18" s="94"/>
      <c r="S18" s="96"/>
      <c r="T18" s="97"/>
      <c r="U18" s="94"/>
      <c r="V18" s="94"/>
      <c r="W18" s="94"/>
      <c r="X18" s="94"/>
    </row>
    <row r="19" spans="2:24" ht="17.25" customHeight="1">
      <c r="B19" s="107"/>
      <c r="C19" s="108" t="s">
        <v>38</v>
      </c>
      <c r="D19" s="97">
        <f t="shared" si="2"/>
        <v>8</v>
      </c>
      <c r="E19" s="94">
        <v>1</v>
      </c>
      <c r="F19" s="94">
        <v>1</v>
      </c>
      <c r="G19" s="94">
        <v>1</v>
      </c>
      <c r="H19" s="94">
        <v>5</v>
      </c>
      <c r="I19" s="95"/>
      <c r="J19" s="98"/>
      <c r="K19" s="98"/>
      <c r="L19" s="98"/>
      <c r="M19" s="95"/>
      <c r="N19" s="398"/>
      <c r="O19" s="95"/>
      <c r="P19" s="96"/>
      <c r="Q19" s="95"/>
      <c r="R19" s="94"/>
      <c r="S19" s="96"/>
      <c r="T19" s="97"/>
      <c r="U19" s="94"/>
      <c r="V19" s="94"/>
      <c r="W19" s="94"/>
      <c r="X19" s="94"/>
    </row>
    <row r="20" spans="2:24" ht="17.25" customHeight="1">
      <c r="B20" s="107"/>
      <c r="C20" s="108" t="s">
        <v>150</v>
      </c>
      <c r="D20" s="97">
        <f t="shared" si="2"/>
        <v>9</v>
      </c>
      <c r="E20" s="94">
        <v>1</v>
      </c>
      <c r="F20" s="94">
        <v>1</v>
      </c>
      <c r="G20" s="94">
        <v>2</v>
      </c>
      <c r="H20" s="94">
        <v>5</v>
      </c>
      <c r="I20" s="95"/>
      <c r="J20" s="98"/>
      <c r="K20" s="98"/>
      <c r="L20" s="98"/>
      <c r="M20" s="95"/>
      <c r="N20" s="398"/>
      <c r="O20" s="95"/>
      <c r="P20" s="96"/>
      <c r="Q20" s="95"/>
      <c r="R20" s="94"/>
      <c r="S20" s="96"/>
      <c r="T20" s="97"/>
      <c r="U20" s="94"/>
      <c r="V20" s="94"/>
      <c r="W20" s="94"/>
      <c r="X20" s="94"/>
    </row>
    <row r="21" spans="2:24" ht="17.25" customHeight="1">
      <c r="B21" s="107"/>
      <c r="C21" s="108" t="s">
        <v>151</v>
      </c>
      <c r="D21" s="97">
        <f t="shared" si="2"/>
        <v>7</v>
      </c>
      <c r="E21" s="94">
        <v>1</v>
      </c>
      <c r="F21" s="94">
        <v>1</v>
      </c>
      <c r="G21" s="94">
        <v>1</v>
      </c>
      <c r="H21" s="94">
        <v>4</v>
      </c>
      <c r="I21" s="95"/>
      <c r="J21" s="98"/>
      <c r="K21" s="98"/>
      <c r="L21" s="98"/>
      <c r="M21" s="95"/>
      <c r="N21" s="398"/>
      <c r="O21" s="95"/>
      <c r="P21" s="96"/>
      <c r="Q21" s="95"/>
      <c r="R21" s="94"/>
      <c r="S21" s="96"/>
      <c r="T21" s="97"/>
      <c r="U21" s="94"/>
      <c r="V21" s="94"/>
      <c r="W21" s="94"/>
      <c r="X21" s="94"/>
    </row>
    <row r="22" spans="2:24" ht="17.25" customHeight="1">
      <c r="B22" s="107"/>
      <c r="C22" s="108" t="s">
        <v>77</v>
      </c>
      <c r="D22" s="97">
        <f t="shared" si="2"/>
        <v>8</v>
      </c>
      <c r="E22" s="94">
        <v>1</v>
      </c>
      <c r="F22" s="94">
        <v>1</v>
      </c>
      <c r="G22" s="94">
        <v>2</v>
      </c>
      <c r="H22" s="94">
        <v>4</v>
      </c>
      <c r="I22" s="95"/>
      <c r="J22" s="98"/>
      <c r="K22" s="98"/>
      <c r="L22" s="98"/>
      <c r="M22" s="95"/>
      <c r="N22" s="398"/>
      <c r="O22" s="95"/>
      <c r="P22" s="96"/>
      <c r="Q22" s="95"/>
      <c r="R22" s="94"/>
      <c r="S22" s="96"/>
      <c r="T22" s="97"/>
      <c r="U22" s="94"/>
      <c r="V22" s="94"/>
      <c r="W22" s="94"/>
      <c r="X22" s="94"/>
    </row>
    <row r="23" spans="2:24" ht="17.25" customHeight="1">
      <c r="B23" s="107"/>
      <c r="C23" s="108" t="s">
        <v>152</v>
      </c>
      <c r="D23" s="97">
        <f t="shared" si="2"/>
        <v>11</v>
      </c>
      <c r="E23" s="94">
        <v>1</v>
      </c>
      <c r="F23" s="94">
        <v>1</v>
      </c>
      <c r="G23" s="94">
        <v>2</v>
      </c>
      <c r="H23" s="94">
        <v>7</v>
      </c>
      <c r="I23" s="95"/>
      <c r="J23" s="98"/>
      <c r="K23" s="98"/>
      <c r="L23" s="98"/>
      <c r="M23" s="95"/>
      <c r="N23" s="398"/>
      <c r="O23" s="95"/>
      <c r="P23" s="96"/>
      <c r="Q23" s="95"/>
      <c r="R23" s="94"/>
      <c r="S23" s="96"/>
      <c r="T23" s="97"/>
      <c r="U23" s="94"/>
      <c r="V23" s="94"/>
      <c r="W23" s="94"/>
      <c r="X23" s="94"/>
    </row>
    <row r="24" spans="2:24" ht="17.25" customHeight="1">
      <c r="B24" s="107"/>
      <c r="C24" s="108" t="s">
        <v>153</v>
      </c>
      <c r="D24" s="97">
        <f t="shared" si="2"/>
        <v>19</v>
      </c>
      <c r="E24" s="94">
        <v>1</v>
      </c>
      <c r="F24" s="94">
        <v>1</v>
      </c>
      <c r="G24" s="94">
        <v>2</v>
      </c>
      <c r="H24" s="94">
        <v>15</v>
      </c>
      <c r="I24" s="95"/>
      <c r="J24" s="98"/>
      <c r="K24" s="98"/>
      <c r="L24" s="98"/>
      <c r="M24" s="95"/>
      <c r="N24" s="398"/>
      <c r="O24" s="95"/>
      <c r="P24" s="96"/>
      <c r="Q24" s="95"/>
      <c r="R24" s="94"/>
      <c r="S24" s="96"/>
      <c r="T24" s="97"/>
      <c r="U24" s="94"/>
      <c r="V24" s="94"/>
      <c r="W24" s="94"/>
      <c r="X24" s="94"/>
    </row>
    <row r="25" spans="2:24" ht="17.25" customHeight="1" thickBot="1">
      <c r="B25" s="107"/>
      <c r="C25" s="108" t="s">
        <v>10</v>
      </c>
      <c r="D25" s="97">
        <f t="shared" si="2"/>
        <v>8</v>
      </c>
      <c r="E25" s="94">
        <v>1</v>
      </c>
      <c r="F25" s="94">
        <v>1</v>
      </c>
      <c r="G25" s="94">
        <v>1</v>
      </c>
      <c r="H25" s="94">
        <v>5</v>
      </c>
      <c r="I25" s="95"/>
      <c r="J25" s="99"/>
      <c r="K25" s="99"/>
      <c r="L25" s="98"/>
      <c r="M25" s="95"/>
      <c r="N25" s="398"/>
      <c r="O25" s="95"/>
      <c r="P25" s="96"/>
      <c r="Q25" s="95"/>
      <c r="R25" s="94"/>
      <c r="S25" s="96"/>
      <c r="T25" s="97"/>
      <c r="U25" s="94"/>
      <c r="V25" s="94"/>
      <c r="W25" s="94"/>
      <c r="X25" s="94"/>
    </row>
    <row r="26" spans="2:24" ht="17.25" customHeight="1" thickTop="1" thickBot="1">
      <c r="B26" s="408" t="s">
        <v>145</v>
      </c>
      <c r="C26" s="409"/>
      <c r="D26" s="103">
        <f>SUM(E26:X26)</f>
        <v>3</v>
      </c>
      <c r="E26" s="100">
        <v>1</v>
      </c>
      <c r="F26" s="100"/>
      <c r="G26" s="100">
        <v>1</v>
      </c>
      <c r="H26" s="100">
        <v>1</v>
      </c>
      <c r="I26" s="101"/>
      <c r="J26" s="100"/>
      <c r="K26" s="100"/>
      <c r="L26" s="100"/>
      <c r="M26" s="101"/>
      <c r="N26" s="399"/>
      <c r="O26" s="101"/>
      <c r="P26" s="102"/>
      <c r="Q26" s="101"/>
      <c r="R26" s="100"/>
      <c r="S26" s="102"/>
      <c r="T26" s="103"/>
      <c r="U26" s="100"/>
      <c r="V26" s="100"/>
      <c r="W26" s="100"/>
      <c r="X26" s="100"/>
    </row>
    <row r="27" spans="2:24" ht="17.25" customHeight="1" thickTop="1" thickBot="1">
      <c r="B27" s="408" t="s">
        <v>9</v>
      </c>
      <c r="C27" s="409"/>
      <c r="D27" s="103">
        <f>SUM(E27:X27)</f>
        <v>10</v>
      </c>
      <c r="E27" s="100"/>
      <c r="F27" s="100">
        <v>1</v>
      </c>
      <c r="G27" s="100"/>
      <c r="H27" s="100">
        <v>1</v>
      </c>
      <c r="I27" s="101"/>
      <c r="J27" s="100"/>
      <c r="K27" s="100"/>
      <c r="L27" s="100"/>
      <c r="M27" s="101"/>
      <c r="N27" s="399"/>
      <c r="O27" s="101"/>
      <c r="P27" s="102"/>
      <c r="Q27" s="101">
        <v>1</v>
      </c>
      <c r="R27" s="100">
        <v>2</v>
      </c>
      <c r="S27" s="102">
        <v>5</v>
      </c>
      <c r="T27" s="103"/>
      <c r="U27" s="100"/>
      <c r="V27" s="100"/>
      <c r="W27" s="100"/>
      <c r="X27" s="100"/>
    </row>
    <row r="28" spans="2:24" ht="17.25" customHeight="1" thickTop="1">
      <c r="B28" s="406" t="s">
        <v>132</v>
      </c>
      <c r="C28" s="407"/>
      <c r="D28" s="179">
        <f t="shared" ref="D28:X28" si="3">SUM(D29:D30)</f>
        <v>34</v>
      </c>
      <c r="E28" s="177">
        <f t="shared" si="3"/>
        <v>2</v>
      </c>
      <c r="F28" s="177">
        <f t="shared" si="3"/>
        <v>2</v>
      </c>
      <c r="G28" s="177">
        <f t="shared" si="3"/>
        <v>4</v>
      </c>
      <c r="H28" s="177">
        <f t="shared" si="3"/>
        <v>13</v>
      </c>
      <c r="I28" s="176">
        <f t="shared" si="3"/>
        <v>0</v>
      </c>
      <c r="J28" s="177">
        <f t="shared" si="3"/>
        <v>0</v>
      </c>
      <c r="K28" s="177">
        <f t="shared" si="3"/>
        <v>0</v>
      </c>
      <c r="L28" s="396">
        <f t="shared" si="3"/>
        <v>0</v>
      </c>
      <c r="M28" s="400"/>
      <c r="N28" s="397">
        <f t="shared" si="3"/>
        <v>0</v>
      </c>
      <c r="O28" s="176">
        <f t="shared" si="3"/>
        <v>0</v>
      </c>
      <c r="P28" s="178">
        <f t="shared" si="3"/>
        <v>0</v>
      </c>
      <c r="Q28" s="176">
        <f t="shared" si="3"/>
        <v>0</v>
      </c>
      <c r="R28" s="177">
        <f t="shared" si="3"/>
        <v>0</v>
      </c>
      <c r="S28" s="178">
        <f t="shared" si="3"/>
        <v>0</v>
      </c>
      <c r="T28" s="179">
        <f t="shared" si="3"/>
        <v>0</v>
      </c>
      <c r="U28" s="177">
        <f t="shared" si="3"/>
        <v>1</v>
      </c>
      <c r="V28" s="177">
        <f t="shared" si="3"/>
        <v>1</v>
      </c>
      <c r="W28" s="177">
        <f t="shared" si="3"/>
        <v>2</v>
      </c>
      <c r="X28" s="177">
        <f t="shared" si="3"/>
        <v>9</v>
      </c>
    </row>
    <row r="29" spans="2:24" ht="17.25" customHeight="1">
      <c r="B29" s="107"/>
      <c r="C29" s="108" t="s">
        <v>182</v>
      </c>
      <c r="D29" s="97">
        <f t="shared" ref="D29:D34" si="4">SUM(E29:X29)</f>
        <v>22</v>
      </c>
      <c r="E29" s="94">
        <v>1</v>
      </c>
      <c r="F29" s="94">
        <v>1</v>
      </c>
      <c r="G29" s="94">
        <v>2</v>
      </c>
      <c r="H29" s="94">
        <v>5</v>
      </c>
      <c r="I29" s="95"/>
      <c r="J29" s="94"/>
      <c r="K29" s="94"/>
      <c r="L29" s="98"/>
      <c r="M29" s="95"/>
      <c r="N29" s="398"/>
      <c r="O29" s="95"/>
      <c r="P29" s="96"/>
      <c r="Q29" s="95"/>
      <c r="R29" s="94"/>
      <c r="S29" s="96"/>
      <c r="T29" s="181"/>
      <c r="U29" s="109">
        <v>1</v>
      </c>
      <c r="V29" s="109">
        <v>1</v>
      </c>
      <c r="W29" s="109">
        <v>2</v>
      </c>
      <c r="X29" s="109">
        <v>9</v>
      </c>
    </row>
    <row r="30" spans="2:24" ht="17.25" customHeight="1" thickBot="1">
      <c r="B30" s="107"/>
      <c r="C30" s="108" t="s">
        <v>120</v>
      </c>
      <c r="D30" s="97">
        <f t="shared" si="4"/>
        <v>12</v>
      </c>
      <c r="E30" s="94">
        <v>1</v>
      </c>
      <c r="F30" s="94">
        <v>1</v>
      </c>
      <c r="G30" s="94">
        <v>2</v>
      </c>
      <c r="H30" s="94">
        <v>8</v>
      </c>
      <c r="I30" s="95"/>
      <c r="J30" s="94"/>
      <c r="K30" s="94"/>
      <c r="L30" s="98"/>
      <c r="M30" s="95"/>
      <c r="N30" s="398"/>
      <c r="O30" s="95"/>
      <c r="P30" s="96"/>
      <c r="Q30" s="95"/>
      <c r="R30" s="94"/>
      <c r="S30" s="96"/>
      <c r="T30" s="97"/>
      <c r="U30" s="94"/>
      <c r="V30" s="94"/>
      <c r="W30" s="94"/>
      <c r="X30" s="94"/>
    </row>
    <row r="31" spans="2:24" ht="17.25" customHeight="1" thickTop="1" thickBot="1">
      <c r="B31" s="408" t="s">
        <v>37</v>
      </c>
      <c r="C31" s="409"/>
      <c r="D31" s="103">
        <f t="shared" si="4"/>
        <v>4</v>
      </c>
      <c r="E31" s="100">
        <v>1</v>
      </c>
      <c r="F31" s="100">
        <v>1</v>
      </c>
      <c r="G31" s="100">
        <v>1</v>
      </c>
      <c r="H31" s="100">
        <v>1</v>
      </c>
      <c r="I31" s="101"/>
      <c r="J31" s="100"/>
      <c r="K31" s="100"/>
      <c r="L31" s="100"/>
      <c r="M31" s="101"/>
      <c r="N31" s="399"/>
      <c r="O31" s="101"/>
      <c r="P31" s="102"/>
      <c r="Q31" s="101"/>
      <c r="R31" s="100"/>
      <c r="S31" s="102"/>
      <c r="T31" s="103"/>
      <c r="U31" s="100"/>
      <c r="V31" s="100"/>
      <c r="W31" s="100"/>
      <c r="X31" s="100"/>
    </row>
    <row r="32" spans="2:24" ht="17.25" customHeight="1" thickTop="1" thickBot="1">
      <c r="B32" s="408" t="s">
        <v>146</v>
      </c>
      <c r="C32" s="409"/>
      <c r="D32" s="103">
        <f t="shared" si="4"/>
        <v>2</v>
      </c>
      <c r="E32" s="100"/>
      <c r="F32" s="100">
        <v>1</v>
      </c>
      <c r="G32" s="110"/>
      <c r="H32" s="100">
        <v>1</v>
      </c>
      <c r="I32" s="101"/>
      <c r="J32" s="100"/>
      <c r="K32" s="100"/>
      <c r="L32" s="100"/>
      <c r="M32" s="101"/>
      <c r="N32" s="399"/>
      <c r="O32" s="101"/>
      <c r="P32" s="102"/>
      <c r="Q32" s="101"/>
      <c r="R32" s="100"/>
      <c r="S32" s="102"/>
      <c r="T32" s="103"/>
      <c r="U32" s="100"/>
      <c r="V32" s="100"/>
      <c r="W32" s="100"/>
      <c r="X32" s="100"/>
    </row>
    <row r="33" spans="2:24" ht="17.25" customHeight="1" thickTop="1" thickBot="1">
      <c r="B33" s="408" t="s">
        <v>128</v>
      </c>
      <c r="C33" s="409"/>
      <c r="D33" s="103">
        <f t="shared" si="4"/>
        <v>2</v>
      </c>
      <c r="E33" s="100">
        <v>1</v>
      </c>
      <c r="F33" s="100"/>
      <c r="G33" s="100"/>
      <c r="H33" s="100">
        <v>1</v>
      </c>
      <c r="I33" s="101"/>
      <c r="J33" s="100"/>
      <c r="K33" s="100"/>
      <c r="L33" s="100"/>
      <c r="M33" s="101"/>
      <c r="N33" s="399"/>
      <c r="O33" s="101"/>
      <c r="P33" s="102"/>
      <c r="Q33" s="101"/>
      <c r="R33" s="100"/>
      <c r="S33" s="102"/>
      <c r="T33" s="103"/>
      <c r="U33" s="100"/>
      <c r="V33" s="100"/>
      <c r="W33" s="100"/>
      <c r="X33" s="100"/>
    </row>
    <row r="34" spans="2:24" ht="17.25" customHeight="1" thickTop="1" thickBot="1">
      <c r="B34" s="408" t="s">
        <v>60</v>
      </c>
      <c r="C34" s="409"/>
      <c r="D34" s="103">
        <f t="shared" si="4"/>
        <v>9</v>
      </c>
      <c r="E34" s="100">
        <v>1</v>
      </c>
      <c r="F34" s="100"/>
      <c r="G34" s="100">
        <v>2</v>
      </c>
      <c r="H34" s="100">
        <v>5</v>
      </c>
      <c r="I34" s="101"/>
      <c r="J34" s="100"/>
      <c r="K34" s="100"/>
      <c r="L34" s="100"/>
      <c r="M34" s="101"/>
      <c r="N34" s="399">
        <v>1</v>
      </c>
      <c r="O34" s="101"/>
      <c r="P34" s="102"/>
      <c r="Q34" s="101"/>
      <c r="R34" s="100"/>
      <c r="S34" s="102"/>
      <c r="T34" s="103"/>
      <c r="U34" s="100"/>
      <c r="V34" s="100"/>
      <c r="W34" s="100"/>
      <c r="X34" s="100"/>
    </row>
    <row r="35" spans="2:24" ht="17.25" customHeight="1" thickTop="1">
      <c r="B35" s="135"/>
      <c r="C35" s="135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7"/>
      <c r="S35" s="138"/>
      <c r="T35" s="138"/>
      <c r="U35" s="138"/>
      <c r="V35" s="138"/>
      <c r="W35" s="138"/>
    </row>
    <row r="36" spans="2:24" ht="17.25" customHeight="1"/>
    <row r="37" spans="2:24" ht="17.25" customHeight="1"/>
    <row r="38" spans="2:24" ht="17.25" customHeight="1"/>
    <row r="39" spans="2:24" ht="17.25" customHeight="1"/>
    <row r="40" spans="2:24" ht="17.25" customHeight="1"/>
    <row r="41" spans="2:24" ht="17.25" customHeight="1"/>
    <row r="42" spans="2:24" ht="17.25" customHeight="1"/>
    <row r="43" spans="2:24" ht="17.25" customHeight="1"/>
    <row r="44" spans="2:24" ht="17.25" customHeight="1"/>
    <row r="45" spans="2:24" ht="17.25" customHeight="1"/>
    <row r="46" spans="2:24" ht="17.25" customHeight="1"/>
    <row r="47" spans="2:24" ht="17.25" customHeight="1"/>
    <row r="48" spans="2:24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</sheetData>
  <mergeCells count="17">
    <mergeCell ref="B34:C34"/>
    <mergeCell ref="B26:C26"/>
    <mergeCell ref="B27:C27"/>
    <mergeCell ref="B32:C32"/>
    <mergeCell ref="B33:C33"/>
    <mergeCell ref="B31:C31"/>
    <mergeCell ref="M3:N3"/>
    <mergeCell ref="O3:P3"/>
    <mergeCell ref="Q3:S3"/>
    <mergeCell ref="U3:X3"/>
    <mergeCell ref="B28:C28"/>
    <mergeCell ref="B3:C4"/>
    <mergeCell ref="D3:D4"/>
    <mergeCell ref="B5:C5"/>
    <mergeCell ref="B6:C6"/>
    <mergeCell ref="E3:H3"/>
    <mergeCell ref="I3:L3"/>
  </mergeCells>
  <phoneticPr fontId="8"/>
  <printOptions horizontalCentered="1"/>
  <pageMargins left="0.30649038461538464" right="0.36778846153846151" top="0.41932546620046618" bottom="0.24581148018648016" header="0.30364947552447552" footer="0.18797348484848489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4714-D7EE-4A67-B4BE-56214D7C8F35}">
  <dimension ref="A2:U38"/>
  <sheetViews>
    <sheetView tabSelected="1" view="pageBreakPreview" zoomScale="85" zoomScaleNormal="100" zoomScaleSheetLayoutView="85" workbookViewId="0">
      <selection activeCell="P31" sqref="P31"/>
    </sheetView>
  </sheetViews>
  <sheetFormatPr defaultRowHeight="13.5"/>
  <cols>
    <col min="1" max="16384" width="9" style="276"/>
  </cols>
  <sheetData>
    <row r="2" spans="1:21" ht="24" customHeight="1">
      <c r="A2" s="419" t="s">
        <v>232</v>
      </c>
      <c r="B2" s="419"/>
      <c r="C2" s="419"/>
      <c r="D2" s="419"/>
      <c r="E2" s="419"/>
      <c r="F2" s="419"/>
      <c r="G2" s="419"/>
      <c r="H2" s="419"/>
      <c r="I2" s="419"/>
      <c r="J2" s="419"/>
    </row>
    <row r="3" spans="1:21">
      <c r="G3" s="481" t="s">
        <v>340</v>
      </c>
      <c r="H3" s="481"/>
      <c r="I3" s="481"/>
      <c r="J3" s="481"/>
      <c r="K3" s="481"/>
      <c r="L3" s="481"/>
      <c r="M3" s="481"/>
      <c r="N3" s="481"/>
    </row>
    <row r="4" spans="1:21">
      <c r="K4" s="279"/>
    </row>
    <row r="10" spans="1:21">
      <c r="H10" s="277"/>
      <c r="I10" s="277"/>
      <c r="U10" s="278"/>
    </row>
    <row r="12" spans="1:21">
      <c r="N12" s="277"/>
      <c r="O12" s="277"/>
    </row>
    <row r="37" spans="12:14">
      <c r="L37" s="479"/>
      <c r="M37" s="480"/>
      <c r="N37" s="480"/>
    </row>
    <row r="38" spans="12:14">
      <c r="L38" s="481" t="s">
        <v>292</v>
      </c>
      <c r="M38" s="481"/>
      <c r="N38" s="481"/>
    </row>
  </sheetData>
  <mergeCells count="4">
    <mergeCell ref="A2:J2"/>
    <mergeCell ref="L37:N37"/>
    <mergeCell ref="L38:N38"/>
    <mergeCell ref="G3:N3"/>
  </mergeCells>
  <phoneticPr fontId="8"/>
  <printOptions horizontalCentered="1" verticalCentered="1"/>
  <pageMargins left="0" right="0" top="0" bottom="0" header="0.51181102362204722" footer="0.51181102362204722"/>
  <pageSetup paperSize="9" firstPageNumber="4294967291" fitToWidth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1"/>
  <sheetViews>
    <sheetView showGridLines="0" zoomScaleSheetLayoutView="70" workbookViewId="0">
      <selection activeCell="J10" sqref="J10"/>
    </sheetView>
  </sheetViews>
  <sheetFormatPr defaultColWidth="10.625" defaultRowHeight="14.25"/>
  <cols>
    <col min="1" max="2" width="6" style="2" customWidth="1"/>
    <col min="3" max="3" width="4.375" style="2" customWidth="1"/>
    <col min="4" max="9" width="17.25" style="2" customWidth="1"/>
    <col min="10" max="10" width="5.25" style="2" customWidth="1"/>
    <col min="11" max="27" width="7" style="2" customWidth="1"/>
    <col min="28" max="256" width="10.625" style="2"/>
    <col min="257" max="258" width="4.375" style="2" customWidth="1"/>
    <col min="259" max="259" width="4.25" style="2" customWidth="1"/>
    <col min="260" max="262" width="13.125" style="2" customWidth="1"/>
    <col min="263" max="265" width="9.375" style="2" customWidth="1"/>
    <col min="266" max="512" width="10.625" style="2"/>
    <col min="513" max="514" width="4.375" style="2" customWidth="1"/>
    <col min="515" max="515" width="4.25" style="2" customWidth="1"/>
    <col min="516" max="518" width="13.125" style="2" customWidth="1"/>
    <col min="519" max="521" width="9.375" style="2" customWidth="1"/>
    <col min="522" max="768" width="10.625" style="2"/>
    <col min="769" max="770" width="4.375" style="2" customWidth="1"/>
    <col min="771" max="771" width="4.25" style="2" customWidth="1"/>
    <col min="772" max="774" width="13.125" style="2" customWidth="1"/>
    <col min="775" max="777" width="9.375" style="2" customWidth="1"/>
    <col min="778" max="1024" width="10.625" style="2"/>
    <col min="1025" max="1026" width="4.375" style="2" customWidth="1"/>
    <col min="1027" max="1027" width="4.25" style="2" customWidth="1"/>
    <col min="1028" max="1030" width="13.125" style="2" customWidth="1"/>
    <col min="1031" max="1033" width="9.375" style="2" customWidth="1"/>
    <col min="1034" max="1280" width="10.625" style="2"/>
    <col min="1281" max="1282" width="4.375" style="2" customWidth="1"/>
    <col min="1283" max="1283" width="4.25" style="2" customWidth="1"/>
    <col min="1284" max="1286" width="13.125" style="2" customWidth="1"/>
    <col min="1287" max="1289" width="9.375" style="2" customWidth="1"/>
    <col min="1290" max="1536" width="10.625" style="2"/>
    <col min="1537" max="1538" width="4.375" style="2" customWidth="1"/>
    <col min="1539" max="1539" width="4.25" style="2" customWidth="1"/>
    <col min="1540" max="1542" width="13.125" style="2" customWidth="1"/>
    <col min="1543" max="1545" width="9.375" style="2" customWidth="1"/>
    <col min="1546" max="1792" width="10.625" style="2"/>
    <col min="1793" max="1794" width="4.375" style="2" customWidth="1"/>
    <col min="1795" max="1795" width="4.25" style="2" customWidth="1"/>
    <col min="1796" max="1798" width="13.125" style="2" customWidth="1"/>
    <col min="1799" max="1801" width="9.375" style="2" customWidth="1"/>
    <col min="1802" max="2048" width="10.625" style="2"/>
    <col min="2049" max="2050" width="4.375" style="2" customWidth="1"/>
    <col min="2051" max="2051" width="4.25" style="2" customWidth="1"/>
    <col min="2052" max="2054" width="13.125" style="2" customWidth="1"/>
    <col min="2055" max="2057" width="9.375" style="2" customWidth="1"/>
    <col min="2058" max="2304" width="10.625" style="2"/>
    <col min="2305" max="2306" width="4.375" style="2" customWidth="1"/>
    <col min="2307" max="2307" width="4.25" style="2" customWidth="1"/>
    <col min="2308" max="2310" width="13.125" style="2" customWidth="1"/>
    <col min="2311" max="2313" width="9.375" style="2" customWidth="1"/>
    <col min="2314" max="2560" width="10.625" style="2"/>
    <col min="2561" max="2562" width="4.375" style="2" customWidth="1"/>
    <col min="2563" max="2563" width="4.25" style="2" customWidth="1"/>
    <col min="2564" max="2566" width="13.125" style="2" customWidth="1"/>
    <col min="2567" max="2569" width="9.375" style="2" customWidth="1"/>
    <col min="2570" max="2816" width="10.625" style="2"/>
    <col min="2817" max="2818" width="4.375" style="2" customWidth="1"/>
    <col min="2819" max="2819" width="4.25" style="2" customWidth="1"/>
    <col min="2820" max="2822" width="13.125" style="2" customWidth="1"/>
    <col min="2823" max="2825" width="9.375" style="2" customWidth="1"/>
    <col min="2826" max="3072" width="10.625" style="2"/>
    <col min="3073" max="3074" width="4.375" style="2" customWidth="1"/>
    <col min="3075" max="3075" width="4.25" style="2" customWidth="1"/>
    <col min="3076" max="3078" width="13.125" style="2" customWidth="1"/>
    <col min="3079" max="3081" width="9.375" style="2" customWidth="1"/>
    <col min="3082" max="3328" width="10.625" style="2"/>
    <col min="3329" max="3330" width="4.375" style="2" customWidth="1"/>
    <col min="3331" max="3331" width="4.25" style="2" customWidth="1"/>
    <col min="3332" max="3334" width="13.125" style="2" customWidth="1"/>
    <col min="3335" max="3337" width="9.375" style="2" customWidth="1"/>
    <col min="3338" max="3584" width="10.625" style="2"/>
    <col min="3585" max="3586" width="4.375" style="2" customWidth="1"/>
    <col min="3587" max="3587" width="4.25" style="2" customWidth="1"/>
    <col min="3588" max="3590" width="13.125" style="2" customWidth="1"/>
    <col min="3591" max="3593" width="9.375" style="2" customWidth="1"/>
    <col min="3594" max="3840" width="10.625" style="2"/>
    <col min="3841" max="3842" width="4.375" style="2" customWidth="1"/>
    <col min="3843" max="3843" width="4.25" style="2" customWidth="1"/>
    <col min="3844" max="3846" width="13.125" style="2" customWidth="1"/>
    <col min="3847" max="3849" width="9.375" style="2" customWidth="1"/>
    <col min="3850" max="4096" width="10.625" style="2"/>
    <col min="4097" max="4098" width="4.375" style="2" customWidth="1"/>
    <col min="4099" max="4099" width="4.25" style="2" customWidth="1"/>
    <col min="4100" max="4102" width="13.125" style="2" customWidth="1"/>
    <col min="4103" max="4105" width="9.375" style="2" customWidth="1"/>
    <col min="4106" max="4352" width="10.625" style="2"/>
    <col min="4353" max="4354" width="4.375" style="2" customWidth="1"/>
    <col min="4355" max="4355" width="4.25" style="2" customWidth="1"/>
    <col min="4356" max="4358" width="13.125" style="2" customWidth="1"/>
    <col min="4359" max="4361" width="9.375" style="2" customWidth="1"/>
    <col min="4362" max="4608" width="10.625" style="2"/>
    <col min="4609" max="4610" width="4.375" style="2" customWidth="1"/>
    <col min="4611" max="4611" width="4.25" style="2" customWidth="1"/>
    <col min="4612" max="4614" width="13.125" style="2" customWidth="1"/>
    <col min="4615" max="4617" width="9.375" style="2" customWidth="1"/>
    <col min="4618" max="4864" width="10.625" style="2"/>
    <col min="4865" max="4866" width="4.375" style="2" customWidth="1"/>
    <col min="4867" max="4867" width="4.25" style="2" customWidth="1"/>
    <col min="4868" max="4870" width="13.125" style="2" customWidth="1"/>
    <col min="4871" max="4873" width="9.375" style="2" customWidth="1"/>
    <col min="4874" max="5120" width="10.625" style="2"/>
    <col min="5121" max="5122" width="4.375" style="2" customWidth="1"/>
    <col min="5123" max="5123" width="4.25" style="2" customWidth="1"/>
    <col min="5124" max="5126" width="13.125" style="2" customWidth="1"/>
    <col min="5127" max="5129" width="9.375" style="2" customWidth="1"/>
    <col min="5130" max="5376" width="10.625" style="2"/>
    <col min="5377" max="5378" width="4.375" style="2" customWidth="1"/>
    <col min="5379" max="5379" width="4.25" style="2" customWidth="1"/>
    <col min="5380" max="5382" width="13.125" style="2" customWidth="1"/>
    <col min="5383" max="5385" width="9.375" style="2" customWidth="1"/>
    <col min="5386" max="5632" width="10.625" style="2"/>
    <col min="5633" max="5634" width="4.375" style="2" customWidth="1"/>
    <col min="5635" max="5635" width="4.25" style="2" customWidth="1"/>
    <col min="5636" max="5638" width="13.125" style="2" customWidth="1"/>
    <col min="5639" max="5641" width="9.375" style="2" customWidth="1"/>
    <col min="5642" max="5888" width="10.625" style="2"/>
    <col min="5889" max="5890" width="4.375" style="2" customWidth="1"/>
    <col min="5891" max="5891" width="4.25" style="2" customWidth="1"/>
    <col min="5892" max="5894" width="13.125" style="2" customWidth="1"/>
    <col min="5895" max="5897" width="9.375" style="2" customWidth="1"/>
    <col min="5898" max="6144" width="10.625" style="2"/>
    <col min="6145" max="6146" width="4.375" style="2" customWidth="1"/>
    <col min="6147" max="6147" width="4.25" style="2" customWidth="1"/>
    <col min="6148" max="6150" width="13.125" style="2" customWidth="1"/>
    <col min="6151" max="6153" width="9.375" style="2" customWidth="1"/>
    <col min="6154" max="6400" width="10.625" style="2"/>
    <col min="6401" max="6402" width="4.375" style="2" customWidth="1"/>
    <col min="6403" max="6403" width="4.25" style="2" customWidth="1"/>
    <col min="6404" max="6406" width="13.125" style="2" customWidth="1"/>
    <col min="6407" max="6409" width="9.375" style="2" customWidth="1"/>
    <col min="6410" max="6656" width="10.625" style="2"/>
    <col min="6657" max="6658" width="4.375" style="2" customWidth="1"/>
    <col min="6659" max="6659" width="4.25" style="2" customWidth="1"/>
    <col min="6660" max="6662" width="13.125" style="2" customWidth="1"/>
    <col min="6663" max="6665" width="9.375" style="2" customWidth="1"/>
    <col min="6666" max="6912" width="10.625" style="2"/>
    <col min="6913" max="6914" width="4.375" style="2" customWidth="1"/>
    <col min="6915" max="6915" width="4.25" style="2" customWidth="1"/>
    <col min="6916" max="6918" width="13.125" style="2" customWidth="1"/>
    <col min="6919" max="6921" width="9.375" style="2" customWidth="1"/>
    <col min="6922" max="7168" width="10.625" style="2"/>
    <col min="7169" max="7170" width="4.375" style="2" customWidth="1"/>
    <col min="7171" max="7171" width="4.25" style="2" customWidth="1"/>
    <col min="7172" max="7174" width="13.125" style="2" customWidth="1"/>
    <col min="7175" max="7177" width="9.375" style="2" customWidth="1"/>
    <col min="7178" max="7424" width="10.625" style="2"/>
    <col min="7425" max="7426" width="4.375" style="2" customWidth="1"/>
    <col min="7427" max="7427" width="4.25" style="2" customWidth="1"/>
    <col min="7428" max="7430" width="13.125" style="2" customWidth="1"/>
    <col min="7431" max="7433" width="9.375" style="2" customWidth="1"/>
    <col min="7434" max="7680" width="10.625" style="2"/>
    <col min="7681" max="7682" width="4.375" style="2" customWidth="1"/>
    <col min="7683" max="7683" width="4.25" style="2" customWidth="1"/>
    <col min="7684" max="7686" width="13.125" style="2" customWidth="1"/>
    <col min="7687" max="7689" width="9.375" style="2" customWidth="1"/>
    <col min="7690" max="7936" width="10.625" style="2"/>
    <col min="7937" max="7938" width="4.375" style="2" customWidth="1"/>
    <col min="7939" max="7939" width="4.25" style="2" customWidth="1"/>
    <col min="7940" max="7942" width="13.125" style="2" customWidth="1"/>
    <col min="7943" max="7945" width="9.375" style="2" customWidth="1"/>
    <col min="7946" max="8192" width="10.625" style="2"/>
    <col min="8193" max="8194" width="4.375" style="2" customWidth="1"/>
    <col min="8195" max="8195" width="4.25" style="2" customWidth="1"/>
    <col min="8196" max="8198" width="13.125" style="2" customWidth="1"/>
    <col min="8199" max="8201" width="9.375" style="2" customWidth="1"/>
    <col min="8202" max="8448" width="10.625" style="2"/>
    <col min="8449" max="8450" width="4.375" style="2" customWidth="1"/>
    <col min="8451" max="8451" width="4.25" style="2" customWidth="1"/>
    <col min="8452" max="8454" width="13.125" style="2" customWidth="1"/>
    <col min="8455" max="8457" width="9.375" style="2" customWidth="1"/>
    <col min="8458" max="8704" width="10.625" style="2"/>
    <col min="8705" max="8706" width="4.375" style="2" customWidth="1"/>
    <col min="8707" max="8707" width="4.25" style="2" customWidth="1"/>
    <col min="8708" max="8710" width="13.125" style="2" customWidth="1"/>
    <col min="8711" max="8713" width="9.375" style="2" customWidth="1"/>
    <col min="8714" max="8960" width="10.625" style="2"/>
    <col min="8961" max="8962" width="4.375" style="2" customWidth="1"/>
    <col min="8963" max="8963" width="4.25" style="2" customWidth="1"/>
    <col min="8964" max="8966" width="13.125" style="2" customWidth="1"/>
    <col min="8967" max="8969" width="9.375" style="2" customWidth="1"/>
    <col min="8970" max="9216" width="10.625" style="2"/>
    <col min="9217" max="9218" width="4.375" style="2" customWidth="1"/>
    <col min="9219" max="9219" width="4.25" style="2" customWidth="1"/>
    <col min="9220" max="9222" width="13.125" style="2" customWidth="1"/>
    <col min="9223" max="9225" width="9.375" style="2" customWidth="1"/>
    <col min="9226" max="9472" width="10.625" style="2"/>
    <col min="9473" max="9474" width="4.375" style="2" customWidth="1"/>
    <col min="9475" max="9475" width="4.25" style="2" customWidth="1"/>
    <col min="9476" max="9478" width="13.125" style="2" customWidth="1"/>
    <col min="9479" max="9481" width="9.375" style="2" customWidth="1"/>
    <col min="9482" max="9728" width="10.625" style="2"/>
    <col min="9729" max="9730" width="4.375" style="2" customWidth="1"/>
    <col min="9731" max="9731" width="4.25" style="2" customWidth="1"/>
    <col min="9732" max="9734" width="13.125" style="2" customWidth="1"/>
    <col min="9735" max="9737" width="9.375" style="2" customWidth="1"/>
    <col min="9738" max="9984" width="10.625" style="2"/>
    <col min="9985" max="9986" width="4.375" style="2" customWidth="1"/>
    <col min="9987" max="9987" width="4.25" style="2" customWidth="1"/>
    <col min="9988" max="9990" width="13.125" style="2" customWidth="1"/>
    <col min="9991" max="9993" width="9.375" style="2" customWidth="1"/>
    <col min="9994" max="10240" width="10.625" style="2"/>
    <col min="10241" max="10242" width="4.375" style="2" customWidth="1"/>
    <col min="10243" max="10243" width="4.25" style="2" customWidth="1"/>
    <col min="10244" max="10246" width="13.125" style="2" customWidth="1"/>
    <col min="10247" max="10249" width="9.375" style="2" customWidth="1"/>
    <col min="10250" max="10496" width="10.625" style="2"/>
    <col min="10497" max="10498" width="4.375" style="2" customWidth="1"/>
    <col min="10499" max="10499" width="4.25" style="2" customWidth="1"/>
    <col min="10500" max="10502" width="13.125" style="2" customWidth="1"/>
    <col min="10503" max="10505" width="9.375" style="2" customWidth="1"/>
    <col min="10506" max="10752" width="10.625" style="2"/>
    <col min="10753" max="10754" width="4.375" style="2" customWidth="1"/>
    <col min="10755" max="10755" width="4.25" style="2" customWidth="1"/>
    <col min="10756" max="10758" width="13.125" style="2" customWidth="1"/>
    <col min="10759" max="10761" width="9.375" style="2" customWidth="1"/>
    <col min="10762" max="11008" width="10.625" style="2"/>
    <col min="11009" max="11010" width="4.375" style="2" customWidth="1"/>
    <col min="11011" max="11011" width="4.25" style="2" customWidth="1"/>
    <col min="11012" max="11014" width="13.125" style="2" customWidth="1"/>
    <col min="11015" max="11017" width="9.375" style="2" customWidth="1"/>
    <col min="11018" max="11264" width="10.625" style="2"/>
    <col min="11265" max="11266" width="4.375" style="2" customWidth="1"/>
    <col min="11267" max="11267" width="4.25" style="2" customWidth="1"/>
    <col min="11268" max="11270" width="13.125" style="2" customWidth="1"/>
    <col min="11271" max="11273" width="9.375" style="2" customWidth="1"/>
    <col min="11274" max="11520" width="10.625" style="2"/>
    <col min="11521" max="11522" width="4.375" style="2" customWidth="1"/>
    <col min="11523" max="11523" width="4.25" style="2" customWidth="1"/>
    <col min="11524" max="11526" width="13.125" style="2" customWidth="1"/>
    <col min="11527" max="11529" width="9.375" style="2" customWidth="1"/>
    <col min="11530" max="11776" width="10.625" style="2"/>
    <col min="11777" max="11778" width="4.375" style="2" customWidth="1"/>
    <col min="11779" max="11779" width="4.25" style="2" customWidth="1"/>
    <col min="11780" max="11782" width="13.125" style="2" customWidth="1"/>
    <col min="11783" max="11785" width="9.375" style="2" customWidth="1"/>
    <col min="11786" max="12032" width="10.625" style="2"/>
    <col min="12033" max="12034" width="4.375" style="2" customWidth="1"/>
    <col min="12035" max="12035" width="4.25" style="2" customWidth="1"/>
    <col min="12036" max="12038" width="13.125" style="2" customWidth="1"/>
    <col min="12039" max="12041" width="9.375" style="2" customWidth="1"/>
    <col min="12042" max="12288" width="10.625" style="2"/>
    <col min="12289" max="12290" width="4.375" style="2" customWidth="1"/>
    <col min="12291" max="12291" width="4.25" style="2" customWidth="1"/>
    <col min="12292" max="12294" width="13.125" style="2" customWidth="1"/>
    <col min="12295" max="12297" width="9.375" style="2" customWidth="1"/>
    <col min="12298" max="12544" width="10.625" style="2"/>
    <col min="12545" max="12546" width="4.375" style="2" customWidth="1"/>
    <col min="12547" max="12547" width="4.25" style="2" customWidth="1"/>
    <col min="12548" max="12550" width="13.125" style="2" customWidth="1"/>
    <col min="12551" max="12553" width="9.375" style="2" customWidth="1"/>
    <col min="12554" max="12800" width="10.625" style="2"/>
    <col min="12801" max="12802" width="4.375" style="2" customWidth="1"/>
    <col min="12803" max="12803" width="4.25" style="2" customWidth="1"/>
    <col min="12804" max="12806" width="13.125" style="2" customWidth="1"/>
    <col min="12807" max="12809" width="9.375" style="2" customWidth="1"/>
    <col min="12810" max="13056" width="10.625" style="2"/>
    <col min="13057" max="13058" width="4.375" style="2" customWidth="1"/>
    <col min="13059" max="13059" width="4.25" style="2" customWidth="1"/>
    <col min="13060" max="13062" width="13.125" style="2" customWidth="1"/>
    <col min="13063" max="13065" width="9.375" style="2" customWidth="1"/>
    <col min="13066" max="13312" width="10.625" style="2"/>
    <col min="13313" max="13314" width="4.375" style="2" customWidth="1"/>
    <col min="13315" max="13315" width="4.25" style="2" customWidth="1"/>
    <col min="13316" max="13318" width="13.125" style="2" customWidth="1"/>
    <col min="13319" max="13321" width="9.375" style="2" customWidth="1"/>
    <col min="13322" max="13568" width="10.625" style="2"/>
    <col min="13569" max="13570" width="4.375" style="2" customWidth="1"/>
    <col min="13571" max="13571" width="4.25" style="2" customWidth="1"/>
    <col min="13572" max="13574" width="13.125" style="2" customWidth="1"/>
    <col min="13575" max="13577" width="9.375" style="2" customWidth="1"/>
    <col min="13578" max="13824" width="10.625" style="2"/>
    <col min="13825" max="13826" width="4.375" style="2" customWidth="1"/>
    <col min="13827" max="13827" width="4.25" style="2" customWidth="1"/>
    <col min="13828" max="13830" width="13.125" style="2" customWidth="1"/>
    <col min="13831" max="13833" width="9.375" style="2" customWidth="1"/>
    <col min="13834" max="14080" width="10.625" style="2"/>
    <col min="14081" max="14082" width="4.375" style="2" customWidth="1"/>
    <col min="14083" max="14083" width="4.25" style="2" customWidth="1"/>
    <col min="14084" max="14086" width="13.125" style="2" customWidth="1"/>
    <col min="14087" max="14089" width="9.375" style="2" customWidth="1"/>
    <col min="14090" max="14336" width="10.625" style="2"/>
    <col min="14337" max="14338" width="4.375" style="2" customWidth="1"/>
    <col min="14339" max="14339" width="4.25" style="2" customWidth="1"/>
    <col min="14340" max="14342" width="13.125" style="2" customWidth="1"/>
    <col min="14343" max="14345" width="9.375" style="2" customWidth="1"/>
    <col min="14346" max="14592" width="10.625" style="2"/>
    <col min="14593" max="14594" width="4.375" style="2" customWidth="1"/>
    <col min="14595" max="14595" width="4.25" style="2" customWidth="1"/>
    <col min="14596" max="14598" width="13.125" style="2" customWidth="1"/>
    <col min="14599" max="14601" width="9.375" style="2" customWidth="1"/>
    <col min="14602" max="14848" width="10.625" style="2"/>
    <col min="14849" max="14850" width="4.375" style="2" customWidth="1"/>
    <col min="14851" max="14851" width="4.25" style="2" customWidth="1"/>
    <col min="14852" max="14854" width="13.125" style="2" customWidth="1"/>
    <col min="14855" max="14857" width="9.375" style="2" customWidth="1"/>
    <col min="14858" max="15104" width="10.625" style="2"/>
    <col min="15105" max="15106" width="4.375" style="2" customWidth="1"/>
    <col min="15107" max="15107" width="4.25" style="2" customWidth="1"/>
    <col min="15108" max="15110" width="13.125" style="2" customWidth="1"/>
    <col min="15111" max="15113" width="9.375" style="2" customWidth="1"/>
    <col min="15114" max="15360" width="10.625" style="2"/>
    <col min="15361" max="15362" width="4.375" style="2" customWidth="1"/>
    <col min="15363" max="15363" width="4.25" style="2" customWidth="1"/>
    <col min="15364" max="15366" width="13.125" style="2" customWidth="1"/>
    <col min="15367" max="15369" width="9.375" style="2" customWidth="1"/>
    <col min="15370" max="15616" width="10.625" style="2"/>
    <col min="15617" max="15618" width="4.375" style="2" customWidth="1"/>
    <col min="15619" max="15619" width="4.25" style="2" customWidth="1"/>
    <col min="15620" max="15622" width="13.125" style="2" customWidth="1"/>
    <col min="15623" max="15625" width="9.375" style="2" customWidth="1"/>
    <col min="15626" max="15872" width="10.625" style="2"/>
    <col min="15873" max="15874" width="4.375" style="2" customWidth="1"/>
    <col min="15875" max="15875" width="4.25" style="2" customWidth="1"/>
    <col min="15876" max="15878" width="13.125" style="2" customWidth="1"/>
    <col min="15879" max="15881" width="9.375" style="2" customWidth="1"/>
    <col min="15882" max="16128" width="10.625" style="2"/>
    <col min="16129" max="16130" width="4.375" style="2" customWidth="1"/>
    <col min="16131" max="16131" width="4.25" style="2" customWidth="1"/>
    <col min="16132" max="16134" width="13.125" style="2" customWidth="1"/>
    <col min="16135" max="16137" width="9.375" style="2" customWidth="1"/>
    <col min="16138" max="16384" width="10.625" style="2"/>
  </cols>
  <sheetData>
    <row r="1" spans="1:10" ht="16.5" customHeight="1">
      <c r="A1" s="419" t="s">
        <v>231</v>
      </c>
      <c r="B1" s="419"/>
      <c r="C1" s="419"/>
      <c r="D1" s="419"/>
      <c r="E1" s="419"/>
      <c r="F1" s="419"/>
      <c r="G1" s="419"/>
      <c r="H1" s="419"/>
      <c r="I1" s="419"/>
    </row>
    <row r="2" spans="1:10" ht="8.25" customHeight="1"/>
    <row r="3" spans="1:10" s="14" customFormat="1" ht="17.25" customHeight="1">
      <c r="A3" s="311"/>
      <c r="B3" s="311"/>
      <c r="C3" s="311"/>
      <c r="D3" s="311"/>
      <c r="E3" s="311"/>
      <c r="F3" s="311"/>
      <c r="G3" s="311"/>
      <c r="H3" s="311"/>
      <c r="I3" s="312" t="s">
        <v>45</v>
      </c>
    </row>
    <row r="4" spans="1:10" s="5" customFormat="1" ht="22.5" customHeight="1">
      <c r="A4" s="482" t="s">
        <v>293</v>
      </c>
      <c r="B4" s="482"/>
      <c r="C4" s="483"/>
      <c r="D4" s="313" t="s">
        <v>294</v>
      </c>
      <c r="E4" s="313" t="s">
        <v>294</v>
      </c>
      <c r="F4" s="313" t="s">
        <v>295</v>
      </c>
      <c r="G4" s="313" t="s">
        <v>296</v>
      </c>
      <c r="H4" s="313" t="s">
        <v>297</v>
      </c>
      <c r="I4" s="314" t="s">
        <v>298</v>
      </c>
    </row>
    <row r="5" spans="1:10" s="4" customFormat="1" ht="27.75" customHeight="1">
      <c r="A5" s="484"/>
      <c r="B5" s="484"/>
      <c r="C5" s="485"/>
      <c r="D5" s="315" t="s">
        <v>299</v>
      </c>
      <c r="E5" s="315" t="s">
        <v>300</v>
      </c>
      <c r="F5" s="316" t="s">
        <v>301</v>
      </c>
      <c r="G5" s="316" t="s">
        <v>302</v>
      </c>
      <c r="H5" s="316" t="s">
        <v>303</v>
      </c>
      <c r="I5" s="317" t="s">
        <v>303</v>
      </c>
      <c r="J5" s="69"/>
    </row>
    <row r="6" spans="1:10" s="4" customFormat="1" ht="24.95" customHeight="1">
      <c r="A6" s="392" t="s">
        <v>330</v>
      </c>
      <c r="B6" s="331" t="s">
        <v>193</v>
      </c>
      <c r="C6" s="332" t="s">
        <v>331</v>
      </c>
      <c r="D6" s="321">
        <v>7368823</v>
      </c>
      <c r="E6" s="322">
        <v>4772699</v>
      </c>
      <c r="F6" s="323">
        <v>2663478</v>
      </c>
      <c r="G6" s="324">
        <v>0.64100000000000001</v>
      </c>
      <c r="H6" s="325">
        <v>89.4</v>
      </c>
      <c r="I6" s="325">
        <v>5.9</v>
      </c>
      <c r="J6" s="69"/>
    </row>
    <row r="7" spans="1:10" s="4" customFormat="1" ht="24.95" customHeight="1">
      <c r="A7" s="147"/>
      <c r="B7" s="331" t="s">
        <v>220</v>
      </c>
      <c r="C7" s="332"/>
      <c r="D7" s="321">
        <v>7592577</v>
      </c>
      <c r="E7" s="322">
        <v>4673711</v>
      </c>
      <c r="F7" s="323">
        <v>2919336</v>
      </c>
      <c r="G7" s="324">
        <v>0.63200000000000001</v>
      </c>
      <c r="H7" s="325">
        <v>87</v>
      </c>
      <c r="I7" s="325">
        <v>6.5</v>
      </c>
      <c r="J7" s="69"/>
    </row>
    <row r="8" spans="1:10" s="4" customFormat="1" ht="24.95" customHeight="1">
      <c r="A8" s="147"/>
      <c r="B8" s="331" t="s">
        <v>226</v>
      </c>
      <c r="C8" s="332"/>
      <c r="D8" s="321">
        <v>7635411</v>
      </c>
      <c r="E8" s="322">
        <v>4976652</v>
      </c>
      <c r="F8" s="323">
        <v>2658759</v>
      </c>
      <c r="G8" s="324">
        <v>0.63900000000000001</v>
      </c>
      <c r="H8" s="325">
        <v>91.7</v>
      </c>
      <c r="I8" s="325">
        <v>7.2</v>
      </c>
      <c r="J8" s="69"/>
    </row>
    <row r="9" spans="1:10" s="14" customFormat="1" ht="24.95" customHeight="1">
      <c r="A9" s="147"/>
      <c r="B9" s="331" t="s">
        <v>262</v>
      </c>
      <c r="C9" s="332"/>
      <c r="D9" s="321">
        <v>7858772</v>
      </c>
      <c r="E9" s="322">
        <v>4895845</v>
      </c>
      <c r="F9" s="323">
        <v>2962927</v>
      </c>
      <c r="G9" s="324">
        <v>0.63</v>
      </c>
      <c r="H9" s="325">
        <v>93.7</v>
      </c>
      <c r="I9" s="325">
        <v>7.9</v>
      </c>
      <c r="J9" s="70"/>
    </row>
    <row r="10" spans="1:10" s="14" customFormat="1" ht="24.95" customHeight="1">
      <c r="A10" s="333"/>
      <c r="B10" s="334" t="s">
        <v>325</v>
      </c>
      <c r="C10" s="335"/>
      <c r="D10" s="326">
        <v>8035108</v>
      </c>
      <c r="E10" s="327">
        <v>4537703</v>
      </c>
      <c r="F10" s="328">
        <v>3474780</v>
      </c>
      <c r="G10" s="329">
        <v>0.61299999999999999</v>
      </c>
      <c r="H10" s="330">
        <v>83.4</v>
      </c>
      <c r="I10" s="330">
        <v>8.5</v>
      </c>
    </row>
    <row r="11" spans="1:10" ht="17.25" customHeight="1">
      <c r="A11" s="318"/>
      <c r="B11" s="286"/>
      <c r="C11" s="286"/>
      <c r="D11" s="286"/>
      <c r="E11" s="286"/>
      <c r="F11" s="286"/>
      <c r="G11" s="286"/>
      <c r="H11" s="319"/>
      <c r="I11" s="320" t="s">
        <v>87</v>
      </c>
    </row>
    <row r="12" spans="1:10" ht="17.25" customHeight="1"/>
    <row r="13" spans="1:10" ht="17.25" customHeight="1"/>
    <row r="14" spans="1:10" ht="17.25" customHeight="1"/>
    <row r="15" spans="1:10" ht="17.25" customHeight="1"/>
    <row r="16" spans="1:10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</sheetData>
  <mergeCells count="2">
    <mergeCell ref="A1:I1"/>
    <mergeCell ref="A4:C5"/>
  </mergeCells>
  <phoneticPr fontId="8"/>
  <printOptions horizontalCentered="1"/>
  <pageMargins left="0.46995192307692313" right="0.3125" top="0.98425196850393681" bottom="0.59055118110236227" header="0.51181102362204722" footer="0.51181102362204722"/>
  <pageSetup paperSize="9" scale="80" orientation="portrait" r:id="rId1"/>
  <headerFooter alignWithMargins="0"/>
  <ignoredErrors>
    <ignoredError sqref="B6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6"/>
  <sheetViews>
    <sheetView showGridLines="0" topLeftCell="A19" zoomScaleSheetLayoutView="75" workbookViewId="0">
      <selection activeCell="M9" sqref="M9"/>
    </sheetView>
  </sheetViews>
  <sheetFormatPr defaultColWidth="10.625" defaultRowHeight="14.25"/>
  <cols>
    <col min="1" max="1" width="3.625" style="71" bestFit="1" customWidth="1"/>
    <col min="2" max="2" width="28.125" style="71" customWidth="1"/>
    <col min="3" max="3" width="13.125" style="72" customWidth="1"/>
    <col min="4" max="4" width="9.625" style="73" customWidth="1"/>
    <col min="5" max="5" width="13.125" style="2" customWidth="1"/>
    <col min="6" max="6" width="9.625" style="2" customWidth="1"/>
    <col min="7" max="7" width="13.125" style="2" customWidth="1"/>
    <col min="8" max="8" width="9.625" style="2" customWidth="1"/>
    <col min="9" max="9" width="13.125" style="2" customWidth="1"/>
    <col min="10" max="10" width="9.625" style="2" customWidth="1"/>
    <col min="11" max="254" width="10.625" style="2"/>
    <col min="255" max="255" width="4.75" style="2" customWidth="1"/>
    <col min="256" max="256" width="23.125" style="2" customWidth="1"/>
    <col min="257" max="257" width="12.125" style="2" customWidth="1"/>
    <col min="258" max="258" width="6.375" style="2" customWidth="1"/>
    <col min="259" max="259" width="12.125" style="2" customWidth="1"/>
    <col min="260" max="260" width="6.375" style="2" customWidth="1"/>
    <col min="261" max="261" width="13.5" style="2" customWidth="1"/>
    <col min="262" max="262" width="6.375" style="2" customWidth="1"/>
    <col min="263" max="263" width="12.125" style="2" customWidth="1"/>
    <col min="264" max="264" width="6.375" style="2" customWidth="1"/>
    <col min="265" max="265" width="12.125" style="2" customWidth="1"/>
    <col min="266" max="266" width="6.375" style="2" customWidth="1"/>
    <col min="267" max="510" width="10.625" style="2"/>
    <col min="511" max="511" width="4.75" style="2" customWidth="1"/>
    <col min="512" max="512" width="23.125" style="2" customWidth="1"/>
    <col min="513" max="513" width="12.125" style="2" customWidth="1"/>
    <col min="514" max="514" width="6.375" style="2" customWidth="1"/>
    <col min="515" max="515" width="12.125" style="2" customWidth="1"/>
    <col min="516" max="516" width="6.375" style="2" customWidth="1"/>
    <col min="517" max="517" width="13.5" style="2" customWidth="1"/>
    <col min="518" max="518" width="6.375" style="2" customWidth="1"/>
    <col min="519" max="519" width="12.125" style="2" customWidth="1"/>
    <col min="520" max="520" width="6.375" style="2" customWidth="1"/>
    <col min="521" max="521" width="12.125" style="2" customWidth="1"/>
    <col min="522" max="522" width="6.375" style="2" customWidth="1"/>
    <col min="523" max="766" width="10.625" style="2"/>
    <col min="767" max="767" width="4.75" style="2" customWidth="1"/>
    <col min="768" max="768" width="23.125" style="2" customWidth="1"/>
    <col min="769" max="769" width="12.125" style="2" customWidth="1"/>
    <col min="770" max="770" width="6.375" style="2" customWidth="1"/>
    <col min="771" max="771" width="12.125" style="2" customWidth="1"/>
    <col min="772" max="772" width="6.375" style="2" customWidth="1"/>
    <col min="773" max="773" width="13.5" style="2" customWidth="1"/>
    <col min="774" max="774" width="6.375" style="2" customWidth="1"/>
    <col min="775" max="775" width="12.125" style="2" customWidth="1"/>
    <col min="776" max="776" width="6.375" style="2" customWidth="1"/>
    <col min="777" max="777" width="12.125" style="2" customWidth="1"/>
    <col min="778" max="778" width="6.375" style="2" customWidth="1"/>
    <col min="779" max="1022" width="10.625" style="2"/>
    <col min="1023" max="1023" width="4.75" style="2" customWidth="1"/>
    <col min="1024" max="1024" width="23.125" style="2" customWidth="1"/>
    <col min="1025" max="1025" width="12.125" style="2" customWidth="1"/>
    <col min="1026" max="1026" width="6.375" style="2" customWidth="1"/>
    <col min="1027" max="1027" width="12.125" style="2" customWidth="1"/>
    <col min="1028" max="1028" width="6.375" style="2" customWidth="1"/>
    <col min="1029" max="1029" width="13.5" style="2" customWidth="1"/>
    <col min="1030" max="1030" width="6.375" style="2" customWidth="1"/>
    <col min="1031" max="1031" width="12.125" style="2" customWidth="1"/>
    <col min="1032" max="1032" width="6.375" style="2" customWidth="1"/>
    <col min="1033" max="1033" width="12.125" style="2" customWidth="1"/>
    <col min="1034" max="1034" width="6.375" style="2" customWidth="1"/>
    <col min="1035" max="1278" width="10.625" style="2"/>
    <col min="1279" max="1279" width="4.75" style="2" customWidth="1"/>
    <col min="1280" max="1280" width="23.125" style="2" customWidth="1"/>
    <col min="1281" max="1281" width="12.125" style="2" customWidth="1"/>
    <col min="1282" max="1282" width="6.375" style="2" customWidth="1"/>
    <col min="1283" max="1283" width="12.125" style="2" customWidth="1"/>
    <col min="1284" max="1284" width="6.375" style="2" customWidth="1"/>
    <col min="1285" max="1285" width="13.5" style="2" customWidth="1"/>
    <col min="1286" max="1286" width="6.375" style="2" customWidth="1"/>
    <col min="1287" max="1287" width="12.125" style="2" customWidth="1"/>
    <col min="1288" max="1288" width="6.375" style="2" customWidth="1"/>
    <col min="1289" max="1289" width="12.125" style="2" customWidth="1"/>
    <col min="1290" max="1290" width="6.375" style="2" customWidth="1"/>
    <col min="1291" max="1534" width="10.625" style="2"/>
    <col min="1535" max="1535" width="4.75" style="2" customWidth="1"/>
    <col min="1536" max="1536" width="23.125" style="2" customWidth="1"/>
    <col min="1537" max="1537" width="12.125" style="2" customWidth="1"/>
    <col min="1538" max="1538" width="6.375" style="2" customWidth="1"/>
    <col min="1539" max="1539" width="12.125" style="2" customWidth="1"/>
    <col min="1540" max="1540" width="6.375" style="2" customWidth="1"/>
    <col min="1541" max="1541" width="13.5" style="2" customWidth="1"/>
    <col min="1542" max="1542" width="6.375" style="2" customWidth="1"/>
    <col min="1543" max="1543" width="12.125" style="2" customWidth="1"/>
    <col min="1544" max="1544" width="6.375" style="2" customWidth="1"/>
    <col min="1545" max="1545" width="12.125" style="2" customWidth="1"/>
    <col min="1546" max="1546" width="6.375" style="2" customWidth="1"/>
    <col min="1547" max="1790" width="10.625" style="2"/>
    <col min="1791" max="1791" width="4.75" style="2" customWidth="1"/>
    <col min="1792" max="1792" width="23.125" style="2" customWidth="1"/>
    <col min="1793" max="1793" width="12.125" style="2" customWidth="1"/>
    <col min="1794" max="1794" width="6.375" style="2" customWidth="1"/>
    <col min="1795" max="1795" width="12.125" style="2" customWidth="1"/>
    <col min="1796" max="1796" width="6.375" style="2" customWidth="1"/>
    <col min="1797" max="1797" width="13.5" style="2" customWidth="1"/>
    <col min="1798" max="1798" width="6.375" style="2" customWidth="1"/>
    <col min="1799" max="1799" width="12.125" style="2" customWidth="1"/>
    <col min="1800" max="1800" width="6.375" style="2" customWidth="1"/>
    <col min="1801" max="1801" width="12.125" style="2" customWidth="1"/>
    <col min="1802" max="1802" width="6.375" style="2" customWidth="1"/>
    <col min="1803" max="2046" width="10.625" style="2"/>
    <col min="2047" max="2047" width="4.75" style="2" customWidth="1"/>
    <col min="2048" max="2048" width="23.125" style="2" customWidth="1"/>
    <col min="2049" max="2049" width="12.125" style="2" customWidth="1"/>
    <col min="2050" max="2050" width="6.375" style="2" customWidth="1"/>
    <col min="2051" max="2051" width="12.125" style="2" customWidth="1"/>
    <col min="2052" max="2052" width="6.375" style="2" customWidth="1"/>
    <col min="2053" max="2053" width="13.5" style="2" customWidth="1"/>
    <col min="2054" max="2054" width="6.375" style="2" customWidth="1"/>
    <col min="2055" max="2055" width="12.125" style="2" customWidth="1"/>
    <col min="2056" max="2056" width="6.375" style="2" customWidth="1"/>
    <col min="2057" max="2057" width="12.125" style="2" customWidth="1"/>
    <col min="2058" max="2058" width="6.375" style="2" customWidth="1"/>
    <col min="2059" max="2302" width="10.625" style="2"/>
    <col min="2303" max="2303" width="4.75" style="2" customWidth="1"/>
    <col min="2304" max="2304" width="23.125" style="2" customWidth="1"/>
    <col min="2305" max="2305" width="12.125" style="2" customWidth="1"/>
    <col min="2306" max="2306" width="6.375" style="2" customWidth="1"/>
    <col min="2307" max="2307" width="12.125" style="2" customWidth="1"/>
    <col min="2308" max="2308" width="6.375" style="2" customWidth="1"/>
    <col min="2309" max="2309" width="13.5" style="2" customWidth="1"/>
    <col min="2310" max="2310" width="6.375" style="2" customWidth="1"/>
    <col min="2311" max="2311" width="12.125" style="2" customWidth="1"/>
    <col min="2312" max="2312" width="6.375" style="2" customWidth="1"/>
    <col min="2313" max="2313" width="12.125" style="2" customWidth="1"/>
    <col min="2314" max="2314" width="6.375" style="2" customWidth="1"/>
    <col min="2315" max="2558" width="10.625" style="2"/>
    <col min="2559" max="2559" width="4.75" style="2" customWidth="1"/>
    <col min="2560" max="2560" width="23.125" style="2" customWidth="1"/>
    <col min="2561" max="2561" width="12.125" style="2" customWidth="1"/>
    <col min="2562" max="2562" width="6.375" style="2" customWidth="1"/>
    <col min="2563" max="2563" width="12.125" style="2" customWidth="1"/>
    <col min="2564" max="2564" width="6.375" style="2" customWidth="1"/>
    <col min="2565" max="2565" width="13.5" style="2" customWidth="1"/>
    <col min="2566" max="2566" width="6.375" style="2" customWidth="1"/>
    <col min="2567" max="2567" width="12.125" style="2" customWidth="1"/>
    <col min="2568" max="2568" width="6.375" style="2" customWidth="1"/>
    <col min="2569" max="2569" width="12.125" style="2" customWidth="1"/>
    <col min="2570" max="2570" width="6.375" style="2" customWidth="1"/>
    <col min="2571" max="2814" width="10.625" style="2"/>
    <col min="2815" max="2815" width="4.75" style="2" customWidth="1"/>
    <col min="2816" max="2816" width="23.125" style="2" customWidth="1"/>
    <col min="2817" max="2817" width="12.125" style="2" customWidth="1"/>
    <col min="2818" max="2818" width="6.375" style="2" customWidth="1"/>
    <col min="2819" max="2819" width="12.125" style="2" customWidth="1"/>
    <col min="2820" max="2820" width="6.375" style="2" customWidth="1"/>
    <col min="2821" max="2821" width="13.5" style="2" customWidth="1"/>
    <col min="2822" max="2822" width="6.375" style="2" customWidth="1"/>
    <col min="2823" max="2823" width="12.125" style="2" customWidth="1"/>
    <col min="2824" max="2824" width="6.375" style="2" customWidth="1"/>
    <col min="2825" max="2825" width="12.125" style="2" customWidth="1"/>
    <col min="2826" max="2826" width="6.375" style="2" customWidth="1"/>
    <col min="2827" max="3070" width="10.625" style="2"/>
    <col min="3071" max="3071" width="4.75" style="2" customWidth="1"/>
    <col min="3072" max="3072" width="23.125" style="2" customWidth="1"/>
    <col min="3073" max="3073" width="12.125" style="2" customWidth="1"/>
    <col min="3074" max="3074" width="6.375" style="2" customWidth="1"/>
    <col min="3075" max="3075" width="12.125" style="2" customWidth="1"/>
    <col min="3076" max="3076" width="6.375" style="2" customWidth="1"/>
    <col min="3077" max="3077" width="13.5" style="2" customWidth="1"/>
    <col min="3078" max="3078" width="6.375" style="2" customWidth="1"/>
    <col min="3079" max="3079" width="12.125" style="2" customWidth="1"/>
    <col min="3080" max="3080" width="6.375" style="2" customWidth="1"/>
    <col min="3081" max="3081" width="12.125" style="2" customWidth="1"/>
    <col min="3082" max="3082" width="6.375" style="2" customWidth="1"/>
    <col min="3083" max="3326" width="10.625" style="2"/>
    <col min="3327" max="3327" width="4.75" style="2" customWidth="1"/>
    <col min="3328" max="3328" width="23.125" style="2" customWidth="1"/>
    <col min="3329" max="3329" width="12.125" style="2" customWidth="1"/>
    <col min="3330" max="3330" width="6.375" style="2" customWidth="1"/>
    <col min="3331" max="3331" width="12.125" style="2" customWidth="1"/>
    <col min="3332" max="3332" width="6.375" style="2" customWidth="1"/>
    <col min="3333" max="3333" width="13.5" style="2" customWidth="1"/>
    <col min="3334" max="3334" width="6.375" style="2" customWidth="1"/>
    <col min="3335" max="3335" width="12.125" style="2" customWidth="1"/>
    <col min="3336" max="3336" width="6.375" style="2" customWidth="1"/>
    <col min="3337" max="3337" width="12.125" style="2" customWidth="1"/>
    <col min="3338" max="3338" width="6.375" style="2" customWidth="1"/>
    <col min="3339" max="3582" width="10.625" style="2"/>
    <col min="3583" max="3583" width="4.75" style="2" customWidth="1"/>
    <col min="3584" max="3584" width="23.125" style="2" customWidth="1"/>
    <col min="3585" max="3585" width="12.125" style="2" customWidth="1"/>
    <col min="3586" max="3586" width="6.375" style="2" customWidth="1"/>
    <col min="3587" max="3587" width="12.125" style="2" customWidth="1"/>
    <col min="3588" max="3588" width="6.375" style="2" customWidth="1"/>
    <col min="3589" max="3589" width="13.5" style="2" customWidth="1"/>
    <col min="3590" max="3590" width="6.375" style="2" customWidth="1"/>
    <col min="3591" max="3591" width="12.125" style="2" customWidth="1"/>
    <col min="3592" max="3592" width="6.375" style="2" customWidth="1"/>
    <col min="3593" max="3593" width="12.125" style="2" customWidth="1"/>
    <col min="3594" max="3594" width="6.375" style="2" customWidth="1"/>
    <col min="3595" max="3838" width="10.625" style="2"/>
    <col min="3839" max="3839" width="4.75" style="2" customWidth="1"/>
    <col min="3840" max="3840" width="23.125" style="2" customWidth="1"/>
    <col min="3841" max="3841" width="12.125" style="2" customWidth="1"/>
    <col min="3842" max="3842" width="6.375" style="2" customWidth="1"/>
    <col min="3843" max="3843" width="12.125" style="2" customWidth="1"/>
    <col min="3844" max="3844" width="6.375" style="2" customWidth="1"/>
    <col min="3845" max="3845" width="13.5" style="2" customWidth="1"/>
    <col min="3846" max="3846" width="6.375" style="2" customWidth="1"/>
    <col min="3847" max="3847" width="12.125" style="2" customWidth="1"/>
    <col min="3848" max="3848" width="6.375" style="2" customWidth="1"/>
    <col min="3849" max="3849" width="12.125" style="2" customWidth="1"/>
    <col min="3850" max="3850" width="6.375" style="2" customWidth="1"/>
    <col min="3851" max="4094" width="10.625" style="2"/>
    <col min="4095" max="4095" width="4.75" style="2" customWidth="1"/>
    <col min="4096" max="4096" width="23.125" style="2" customWidth="1"/>
    <col min="4097" max="4097" width="12.125" style="2" customWidth="1"/>
    <col min="4098" max="4098" width="6.375" style="2" customWidth="1"/>
    <col min="4099" max="4099" width="12.125" style="2" customWidth="1"/>
    <col min="4100" max="4100" width="6.375" style="2" customWidth="1"/>
    <col min="4101" max="4101" width="13.5" style="2" customWidth="1"/>
    <col min="4102" max="4102" width="6.375" style="2" customWidth="1"/>
    <col min="4103" max="4103" width="12.125" style="2" customWidth="1"/>
    <col min="4104" max="4104" width="6.375" style="2" customWidth="1"/>
    <col min="4105" max="4105" width="12.125" style="2" customWidth="1"/>
    <col min="4106" max="4106" width="6.375" style="2" customWidth="1"/>
    <col min="4107" max="4350" width="10.625" style="2"/>
    <col min="4351" max="4351" width="4.75" style="2" customWidth="1"/>
    <col min="4352" max="4352" width="23.125" style="2" customWidth="1"/>
    <col min="4353" max="4353" width="12.125" style="2" customWidth="1"/>
    <col min="4354" max="4354" width="6.375" style="2" customWidth="1"/>
    <col min="4355" max="4355" width="12.125" style="2" customWidth="1"/>
    <col min="4356" max="4356" width="6.375" style="2" customWidth="1"/>
    <col min="4357" max="4357" width="13.5" style="2" customWidth="1"/>
    <col min="4358" max="4358" width="6.375" style="2" customWidth="1"/>
    <col min="4359" max="4359" width="12.125" style="2" customWidth="1"/>
    <col min="4360" max="4360" width="6.375" style="2" customWidth="1"/>
    <col min="4361" max="4361" width="12.125" style="2" customWidth="1"/>
    <col min="4362" max="4362" width="6.375" style="2" customWidth="1"/>
    <col min="4363" max="4606" width="10.625" style="2"/>
    <col min="4607" max="4607" width="4.75" style="2" customWidth="1"/>
    <col min="4608" max="4608" width="23.125" style="2" customWidth="1"/>
    <col min="4609" max="4609" width="12.125" style="2" customWidth="1"/>
    <col min="4610" max="4610" width="6.375" style="2" customWidth="1"/>
    <col min="4611" max="4611" width="12.125" style="2" customWidth="1"/>
    <col min="4612" max="4612" width="6.375" style="2" customWidth="1"/>
    <col min="4613" max="4613" width="13.5" style="2" customWidth="1"/>
    <col min="4614" max="4614" width="6.375" style="2" customWidth="1"/>
    <col min="4615" max="4615" width="12.125" style="2" customWidth="1"/>
    <col min="4616" max="4616" width="6.375" style="2" customWidth="1"/>
    <col min="4617" max="4617" width="12.125" style="2" customWidth="1"/>
    <col min="4618" max="4618" width="6.375" style="2" customWidth="1"/>
    <col min="4619" max="4862" width="10.625" style="2"/>
    <col min="4863" max="4863" width="4.75" style="2" customWidth="1"/>
    <col min="4864" max="4864" width="23.125" style="2" customWidth="1"/>
    <col min="4865" max="4865" width="12.125" style="2" customWidth="1"/>
    <col min="4866" max="4866" width="6.375" style="2" customWidth="1"/>
    <col min="4867" max="4867" width="12.125" style="2" customWidth="1"/>
    <col min="4868" max="4868" width="6.375" style="2" customWidth="1"/>
    <col min="4869" max="4869" width="13.5" style="2" customWidth="1"/>
    <col min="4870" max="4870" width="6.375" style="2" customWidth="1"/>
    <col min="4871" max="4871" width="12.125" style="2" customWidth="1"/>
    <col min="4872" max="4872" width="6.375" style="2" customWidth="1"/>
    <col min="4873" max="4873" width="12.125" style="2" customWidth="1"/>
    <col min="4874" max="4874" width="6.375" style="2" customWidth="1"/>
    <col min="4875" max="5118" width="10.625" style="2"/>
    <col min="5119" max="5119" width="4.75" style="2" customWidth="1"/>
    <col min="5120" max="5120" width="23.125" style="2" customWidth="1"/>
    <col min="5121" max="5121" width="12.125" style="2" customWidth="1"/>
    <col min="5122" max="5122" width="6.375" style="2" customWidth="1"/>
    <col min="5123" max="5123" width="12.125" style="2" customWidth="1"/>
    <col min="5124" max="5124" width="6.375" style="2" customWidth="1"/>
    <col min="5125" max="5125" width="13.5" style="2" customWidth="1"/>
    <col min="5126" max="5126" width="6.375" style="2" customWidth="1"/>
    <col min="5127" max="5127" width="12.125" style="2" customWidth="1"/>
    <col min="5128" max="5128" width="6.375" style="2" customWidth="1"/>
    <col min="5129" max="5129" width="12.125" style="2" customWidth="1"/>
    <col min="5130" max="5130" width="6.375" style="2" customWidth="1"/>
    <col min="5131" max="5374" width="10.625" style="2"/>
    <col min="5375" max="5375" width="4.75" style="2" customWidth="1"/>
    <col min="5376" max="5376" width="23.125" style="2" customWidth="1"/>
    <col min="5377" max="5377" width="12.125" style="2" customWidth="1"/>
    <col min="5378" max="5378" width="6.375" style="2" customWidth="1"/>
    <col min="5379" max="5379" width="12.125" style="2" customWidth="1"/>
    <col min="5380" max="5380" width="6.375" style="2" customWidth="1"/>
    <col min="5381" max="5381" width="13.5" style="2" customWidth="1"/>
    <col min="5382" max="5382" width="6.375" style="2" customWidth="1"/>
    <col min="5383" max="5383" width="12.125" style="2" customWidth="1"/>
    <col min="5384" max="5384" width="6.375" style="2" customWidth="1"/>
    <col min="5385" max="5385" width="12.125" style="2" customWidth="1"/>
    <col min="5386" max="5386" width="6.375" style="2" customWidth="1"/>
    <col min="5387" max="5630" width="10.625" style="2"/>
    <col min="5631" max="5631" width="4.75" style="2" customWidth="1"/>
    <col min="5632" max="5632" width="23.125" style="2" customWidth="1"/>
    <col min="5633" max="5633" width="12.125" style="2" customWidth="1"/>
    <col min="5634" max="5634" width="6.375" style="2" customWidth="1"/>
    <col min="5635" max="5635" width="12.125" style="2" customWidth="1"/>
    <col min="5636" max="5636" width="6.375" style="2" customWidth="1"/>
    <col min="5637" max="5637" width="13.5" style="2" customWidth="1"/>
    <col min="5638" max="5638" width="6.375" style="2" customWidth="1"/>
    <col min="5639" max="5639" width="12.125" style="2" customWidth="1"/>
    <col min="5640" max="5640" width="6.375" style="2" customWidth="1"/>
    <col min="5641" max="5641" width="12.125" style="2" customWidth="1"/>
    <col min="5642" max="5642" width="6.375" style="2" customWidth="1"/>
    <col min="5643" max="5886" width="10.625" style="2"/>
    <col min="5887" max="5887" width="4.75" style="2" customWidth="1"/>
    <col min="5888" max="5888" width="23.125" style="2" customWidth="1"/>
    <col min="5889" max="5889" width="12.125" style="2" customWidth="1"/>
    <col min="5890" max="5890" width="6.375" style="2" customWidth="1"/>
    <col min="5891" max="5891" width="12.125" style="2" customWidth="1"/>
    <col min="5892" max="5892" width="6.375" style="2" customWidth="1"/>
    <col min="5893" max="5893" width="13.5" style="2" customWidth="1"/>
    <col min="5894" max="5894" width="6.375" style="2" customWidth="1"/>
    <col min="5895" max="5895" width="12.125" style="2" customWidth="1"/>
    <col min="5896" max="5896" width="6.375" style="2" customWidth="1"/>
    <col min="5897" max="5897" width="12.125" style="2" customWidth="1"/>
    <col min="5898" max="5898" width="6.375" style="2" customWidth="1"/>
    <col min="5899" max="6142" width="10.625" style="2"/>
    <col min="6143" max="6143" width="4.75" style="2" customWidth="1"/>
    <col min="6144" max="6144" width="23.125" style="2" customWidth="1"/>
    <col min="6145" max="6145" width="12.125" style="2" customWidth="1"/>
    <col min="6146" max="6146" width="6.375" style="2" customWidth="1"/>
    <col min="6147" max="6147" width="12.125" style="2" customWidth="1"/>
    <col min="6148" max="6148" width="6.375" style="2" customWidth="1"/>
    <col min="6149" max="6149" width="13.5" style="2" customWidth="1"/>
    <col min="6150" max="6150" width="6.375" style="2" customWidth="1"/>
    <col min="6151" max="6151" width="12.125" style="2" customWidth="1"/>
    <col min="6152" max="6152" width="6.375" style="2" customWidth="1"/>
    <col min="6153" max="6153" width="12.125" style="2" customWidth="1"/>
    <col min="6154" max="6154" width="6.375" style="2" customWidth="1"/>
    <col min="6155" max="6398" width="10.625" style="2"/>
    <col min="6399" max="6399" width="4.75" style="2" customWidth="1"/>
    <col min="6400" max="6400" width="23.125" style="2" customWidth="1"/>
    <col min="6401" max="6401" width="12.125" style="2" customWidth="1"/>
    <col min="6402" max="6402" width="6.375" style="2" customWidth="1"/>
    <col min="6403" max="6403" width="12.125" style="2" customWidth="1"/>
    <col min="6404" max="6404" width="6.375" style="2" customWidth="1"/>
    <col min="6405" max="6405" width="13.5" style="2" customWidth="1"/>
    <col min="6406" max="6406" width="6.375" style="2" customWidth="1"/>
    <col min="6407" max="6407" width="12.125" style="2" customWidth="1"/>
    <col min="6408" max="6408" width="6.375" style="2" customWidth="1"/>
    <col min="6409" max="6409" width="12.125" style="2" customWidth="1"/>
    <col min="6410" max="6410" width="6.375" style="2" customWidth="1"/>
    <col min="6411" max="6654" width="10.625" style="2"/>
    <col min="6655" max="6655" width="4.75" style="2" customWidth="1"/>
    <col min="6656" max="6656" width="23.125" style="2" customWidth="1"/>
    <col min="6657" max="6657" width="12.125" style="2" customWidth="1"/>
    <col min="6658" max="6658" width="6.375" style="2" customWidth="1"/>
    <col min="6659" max="6659" width="12.125" style="2" customWidth="1"/>
    <col min="6660" max="6660" width="6.375" style="2" customWidth="1"/>
    <col min="6661" max="6661" width="13.5" style="2" customWidth="1"/>
    <col min="6662" max="6662" width="6.375" style="2" customWidth="1"/>
    <col min="6663" max="6663" width="12.125" style="2" customWidth="1"/>
    <col min="6664" max="6664" width="6.375" style="2" customWidth="1"/>
    <col min="6665" max="6665" width="12.125" style="2" customWidth="1"/>
    <col min="6666" max="6666" width="6.375" style="2" customWidth="1"/>
    <col min="6667" max="6910" width="10.625" style="2"/>
    <col min="6911" max="6911" width="4.75" style="2" customWidth="1"/>
    <col min="6912" max="6912" width="23.125" style="2" customWidth="1"/>
    <col min="6913" max="6913" width="12.125" style="2" customWidth="1"/>
    <col min="6914" max="6914" width="6.375" style="2" customWidth="1"/>
    <col min="6915" max="6915" width="12.125" style="2" customWidth="1"/>
    <col min="6916" max="6916" width="6.375" style="2" customWidth="1"/>
    <col min="6917" max="6917" width="13.5" style="2" customWidth="1"/>
    <col min="6918" max="6918" width="6.375" style="2" customWidth="1"/>
    <col min="6919" max="6919" width="12.125" style="2" customWidth="1"/>
    <col min="6920" max="6920" width="6.375" style="2" customWidth="1"/>
    <col min="6921" max="6921" width="12.125" style="2" customWidth="1"/>
    <col min="6922" max="6922" width="6.375" style="2" customWidth="1"/>
    <col min="6923" max="7166" width="10.625" style="2"/>
    <col min="7167" max="7167" width="4.75" style="2" customWidth="1"/>
    <col min="7168" max="7168" width="23.125" style="2" customWidth="1"/>
    <col min="7169" max="7169" width="12.125" style="2" customWidth="1"/>
    <col min="7170" max="7170" width="6.375" style="2" customWidth="1"/>
    <col min="7171" max="7171" width="12.125" style="2" customWidth="1"/>
    <col min="7172" max="7172" width="6.375" style="2" customWidth="1"/>
    <col min="7173" max="7173" width="13.5" style="2" customWidth="1"/>
    <col min="7174" max="7174" width="6.375" style="2" customWidth="1"/>
    <col min="7175" max="7175" width="12.125" style="2" customWidth="1"/>
    <col min="7176" max="7176" width="6.375" style="2" customWidth="1"/>
    <col min="7177" max="7177" width="12.125" style="2" customWidth="1"/>
    <col min="7178" max="7178" width="6.375" style="2" customWidth="1"/>
    <col min="7179" max="7422" width="10.625" style="2"/>
    <col min="7423" max="7423" width="4.75" style="2" customWidth="1"/>
    <col min="7424" max="7424" width="23.125" style="2" customWidth="1"/>
    <col min="7425" max="7425" width="12.125" style="2" customWidth="1"/>
    <col min="7426" max="7426" width="6.375" style="2" customWidth="1"/>
    <col min="7427" max="7427" width="12.125" style="2" customWidth="1"/>
    <col min="7428" max="7428" width="6.375" style="2" customWidth="1"/>
    <col min="7429" max="7429" width="13.5" style="2" customWidth="1"/>
    <col min="7430" max="7430" width="6.375" style="2" customWidth="1"/>
    <col min="7431" max="7431" width="12.125" style="2" customWidth="1"/>
    <col min="7432" max="7432" width="6.375" style="2" customWidth="1"/>
    <col min="7433" max="7433" width="12.125" style="2" customWidth="1"/>
    <col min="7434" max="7434" width="6.375" style="2" customWidth="1"/>
    <col min="7435" max="7678" width="10.625" style="2"/>
    <col min="7679" max="7679" width="4.75" style="2" customWidth="1"/>
    <col min="7680" max="7680" width="23.125" style="2" customWidth="1"/>
    <col min="7681" max="7681" width="12.125" style="2" customWidth="1"/>
    <col min="7682" max="7682" width="6.375" style="2" customWidth="1"/>
    <col min="7683" max="7683" width="12.125" style="2" customWidth="1"/>
    <col min="7684" max="7684" width="6.375" style="2" customWidth="1"/>
    <col min="7685" max="7685" width="13.5" style="2" customWidth="1"/>
    <col min="7686" max="7686" width="6.375" style="2" customWidth="1"/>
    <col min="7687" max="7687" width="12.125" style="2" customWidth="1"/>
    <col min="7688" max="7688" width="6.375" style="2" customWidth="1"/>
    <col min="7689" max="7689" width="12.125" style="2" customWidth="1"/>
    <col min="7690" max="7690" width="6.375" style="2" customWidth="1"/>
    <col min="7691" max="7934" width="10.625" style="2"/>
    <col min="7935" max="7935" width="4.75" style="2" customWidth="1"/>
    <col min="7936" max="7936" width="23.125" style="2" customWidth="1"/>
    <col min="7937" max="7937" width="12.125" style="2" customWidth="1"/>
    <col min="7938" max="7938" width="6.375" style="2" customWidth="1"/>
    <col min="7939" max="7939" width="12.125" style="2" customWidth="1"/>
    <col min="7940" max="7940" width="6.375" style="2" customWidth="1"/>
    <col min="7941" max="7941" width="13.5" style="2" customWidth="1"/>
    <col min="7942" max="7942" width="6.375" style="2" customWidth="1"/>
    <col min="7943" max="7943" width="12.125" style="2" customWidth="1"/>
    <col min="7944" max="7944" width="6.375" style="2" customWidth="1"/>
    <col min="7945" max="7945" width="12.125" style="2" customWidth="1"/>
    <col min="7946" max="7946" width="6.375" style="2" customWidth="1"/>
    <col min="7947" max="8190" width="10.625" style="2"/>
    <col min="8191" max="8191" width="4.75" style="2" customWidth="1"/>
    <col min="8192" max="8192" width="23.125" style="2" customWidth="1"/>
    <col min="8193" max="8193" width="12.125" style="2" customWidth="1"/>
    <col min="8194" max="8194" width="6.375" style="2" customWidth="1"/>
    <col min="8195" max="8195" width="12.125" style="2" customWidth="1"/>
    <col min="8196" max="8196" width="6.375" style="2" customWidth="1"/>
    <col min="8197" max="8197" width="13.5" style="2" customWidth="1"/>
    <col min="8198" max="8198" width="6.375" style="2" customWidth="1"/>
    <col min="8199" max="8199" width="12.125" style="2" customWidth="1"/>
    <col min="8200" max="8200" width="6.375" style="2" customWidth="1"/>
    <col min="8201" max="8201" width="12.125" style="2" customWidth="1"/>
    <col min="8202" max="8202" width="6.375" style="2" customWidth="1"/>
    <col min="8203" max="8446" width="10.625" style="2"/>
    <col min="8447" max="8447" width="4.75" style="2" customWidth="1"/>
    <col min="8448" max="8448" width="23.125" style="2" customWidth="1"/>
    <col min="8449" max="8449" width="12.125" style="2" customWidth="1"/>
    <col min="8450" max="8450" width="6.375" style="2" customWidth="1"/>
    <col min="8451" max="8451" width="12.125" style="2" customWidth="1"/>
    <col min="8452" max="8452" width="6.375" style="2" customWidth="1"/>
    <col min="8453" max="8453" width="13.5" style="2" customWidth="1"/>
    <col min="8454" max="8454" width="6.375" style="2" customWidth="1"/>
    <col min="8455" max="8455" width="12.125" style="2" customWidth="1"/>
    <col min="8456" max="8456" width="6.375" style="2" customWidth="1"/>
    <col min="8457" max="8457" width="12.125" style="2" customWidth="1"/>
    <col min="8458" max="8458" width="6.375" style="2" customWidth="1"/>
    <col min="8459" max="8702" width="10.625" style="2"/>
    <col min="8703" max="8703" width="4.75" style="2" customWidth="1"/>
    <col min="8704" max="8704" width="23.125" style="2" customWidth="1"/>
    <col min="8705" max="8705" width="12.125" style="2" customWidth="1"/>
    <col min="8706" max="8706" width="6.375" style="2" customWidth="1"/>
    <col min="8707" max="8707" width="12.125" style="2" customWidth="1"/>
    <col min="8708" max="8708" width="6.375" style="2" customWidth="1"/>
    <col min="8709" max="8709" width="13.5" style="2" customWidth="1"/>
    <col min="8710" max="8710" width="6.375" style="2" customWidth="1"/>
    <col min="8711" max="8711" width="12.125" style="2" customWidth="1"/>
    <col min="8712" max="8712" width="6.375" style="2" customWidth="1"/>
    <col min="8713" max="8713" width="12.125" style="2" customWidth="1"/>
    <col min="8714" max="8714" width="6.375" style="2" customWidth="1"/>
    <col min="8715" max="8958" width="10.625" style="2"/>
    <col min="8959" max="8959" width="4.75" style="2" customWidth="1"/>
    <col min="8960" max="8960" width="23.125" style="2" customWidth="1"/>
    <col min="8961" max="8961" width="12.125" style="2" customWidth="1"/>
    <col min="8962" max="8962" width="6.375" style="2" customWidth="1"/>
    <col min="8963" max="8963" width="12.125" style="2" customWidth="1"/>
    <col min="8964" max="8964" width="6.375" style="2" customWidth="1"/>
    <col min="8965" max="8965" width="13.5" style="2" customWidth="1"/>
    <col min="8966" max="8966" width="6.375" style="2" customWidth="1"/>
    <col min="8967" max="8967" width="12.125" style="2" customWidth="1"/>
    <col min="8968" max="8968" width="6.375" style="2" customWidth="1"/>
    <col min="8969" max="8969" width="12.125" style="2" customWidth="1"/>
    <col min="8970" max="8970" width="6.375" style="2" customWidth="1"/>
    <col min="8971" max="9214" width="10.625" style="2"/>
    <col min="9215" max="9215" width="4.75" style="2" customWidth="1"/>
    <col min="9216" max="9216" width="23.125" style="2" customWidth="1"/>
    <col min="9217" max="9217" width="12.125" style="2" customWidth="1"/>
    <col min="9218" max="9218" width="6.375" style="2" customWidth="1"/>
    <col min="9219" max="9219" width="12.125" style="2" customWidth="1"/>
    <col min="9220" max="9220" width="6.375" style="2" customWidth="1"/>
    <col min="9221" max="9221" width="13.5" style="2" customWidth="1"/>
    <col min="9222" max="9222" width="6.375" style="2" customWidth="1"/>
    <col min="9223" max="9223" width="12.125" style="2" customWidth="1"/>
    <col min="9224" max="9224" width="6.375" style="2" customWidth="1"/>
    <col min="9225" max="9225" width="12.125" style="2" customWidth="1"/>
    <col min="9226" max="9226" width="6.375" style="2" customWidth="1"/>
    <col min="9227" max="9470" width="10.625" style="2"/>
    <col min="9471" max="9471" width="4.75" style="2" customWidth="1"/>
    <col min="9472" max="9472" width="23.125" style="2" customWidth="1"/>
    <col min="9473" max="9473" width="12.125" style="2" customWidth="1"/>
    <col min="9474" max="9474" width="6.375" style="2" customWidth="1"/>
    <col min="9475" max="9475" width="12.125" style="2" customWidth="1"/>
    <col min="9476" max="9476" width="6.375" style="2" customWidth="1"/>
    <col min="9477" max="9477" width="13.5" style="2" customWidth="1"/>
    <col min="9478" max="9478" width="6.375" style="2" customWidth="1"/>
    <col min="9479" max="9479" width="12.125" style="2" customWidth="1"/>
    <col min="9480" max="9480" width="6.375" style="2" customWidth="1"/>
    <col min="9481" max="9481" width="12.125" style="2" customWidth="1"/>
    <col min="9482" max="9482" width="6.375" style="2" customWidth="1"/>
    <col min="9483" max="9726" width="10.625" style="2"/>
    <col min="9727" max="9727" width="4.75" style="2" customWidth="1"/>
    <col min="9728" max="9728" width="23.125" style="2" customWidth="1"/>
    <col min="9729" max="9729" width="12.125" style="2" customWidth="1"/>
    <col min="9730" max="9730" width="6.375" style="2" customWidth="1"/>
    <col min="9731" max="9731" width="12.125" style="2" customWidth="1"/>
    <col min="9732" max="9732" width="6.375" style="2" customWidth="1"/>
    <col min="9733" max="9733" width="13.5" style="2" customWidth="1"/>
    <col min="9734" max="9734" width="6.375" style="2" customWidth="1"/>
    <col min="9735" max="9735" width="12.125" style="2" customWidth="1"/>
    <col min="9736" max="9736" width="6.375" style="2" customWidth="1"/>
    <col min="9737" max="9737" width="12.125" style="2" customWidth="1"/>
    <col min="9738" max="9738" width="6.375" style="2" customWidth="1"/>
    <col min="9739" max="9982" width="10.625" style="2"/>
    <col min="9983" max="9983" width="4.75" style="2" customWidth="1"/>
    <col min="9984" max="9984" width="23.125" style="2" customWidth="1"/>
    <col min="9985" max="9985" width="12.125" style="2" customWidth="1"/>
    <col min="9986" max="9986" width="6.375" style="2" customWidth="1"/>
    <col min="9987" max="9987" width="12.125" style="2" customWidth="1"/>
    <col min="9988" max="9988" width="6.375" style="2" customWidth="1"/>
    <col min="9989" max="9989" width="13.5" style="2" customWidth="1"/>
    <col min="9990" max="9990" width="6.375" style="2" customWidth="1"/>
    <col min="9991" max="9991" width="12.125" style="2" customWidth="1"/>
    <col min="9992" max="9992" width="6.375" style="2" customWidth="1"/>
    <col min="9993" max="9993" width="12.125" style="2" customWidth="1"/>
    <col min="9994" max="9994" width="6.375" style="2" customWidth="1"/>
    <col min="9995" max="10238" width="10.625" style="2"/>
    <col min="10239" max="10239" width="4.75" style="2" customWidth="1"/>
    <col min="10240" max="10240" width="23.125" style="2" customWidth="1"/>
    <col min="10241" max="10241" width="12.125" style="2" customWidth="1"/>
    <col min="10242" max="10242" width="6.375" style="2" customWidth="1"/>
    <col min="10243" max="10243" width="12.125" style="2" customWidth="1"/>
    <col min="10244" max="10244" width="6.375" style="2" customWidth="1"/>
    <col min="10245" max="10245" width="13.5" style="2" customWidth="1"/>
    <col min="10246" max="10246" width="6.375" style="2" customWidth="1"/>
    <col min="10247" max="10247" width="12.125" style="2" customWidth="1"/>
    <col min="10248" max="10248" width="6.375" style="2" customWidth="1"/>
    <col min="10249" max="10249" width="12.125" style="2" customWidth="1"/>
    <col min="10250" max="10250" width="6.375" style="2" customWidth="1"/>
    <col min="10251" max="10494" width="10.625" style="2"/>
    <col min="10495" max="10495" width="4.75" style="2" customWidth="1"/>
    <col min="10496" max="10496" width="23.125" style="2" customWidth="1"/>
    <col min="10497" max="10497" width="12.125" style="2" customWidth="1"/>
    <col min="10498" max="10498" width="6.375" style="2" customWidth="1"/>
    <col min="10499" max="10499" width="12.125" style="2" customWidth="1"/>
    <col min="10500" max="10500" width="6.375" style="2" customWidth="1"/>
    <col min="10501" max="10501" width="13.5" style="2" customWidth="1"/>
    <col min="10502" max="10502" width="6.375" style="2" customWidth="1"/>
    <col min="10503" max="10503" width="12.125" style="2" customWidth="1"/>
    <col min="10504" max="10504" width="6.375" style="2" customWidth="1"/>
    <col min="10505" max="10505" width="12.125" style="2" customWidth="1"/>
    <col min="10506" max="10506" width="6.375" style="2" customWidth="1"/>
    <col min="10507" max="10750" width="10.625" style="2"/>
    <col min="10751" max="10751" width="4.75" style="2" customWidth="1"/>
    <col min="10752" max="10752" width="23.125" style="2" customWidth="1"/>
    <col min="10753" max="10753" width="12.125" style="2" customWidth="1"/>
    <col min="10754" max="10754" width="6.375" style="2" customWidth="1"/>
    <col min="10755" max="10755" width="12.125" style="2" customWidth="1"/>
    <col min="10756" max="10756" width="6.375" style="2" customWidth="1"/>
    <col min="10757" max="10757" width="13.5" style="2" customWidth="1"/>
    <col min="10758" max="10758" width="6.375" style="2" customWidth="1"/>
    <col min="10759" max="10759" width="12.125" style="2" customWidth="1"/>
    <col min="10760" max="10760" width="6.375" style="2" customWidth="1"/>
    <col min="10761" max="10761" width="12.125" style="2" customWidth="1"/>
    <col min="10762" max="10762" width="6.375" style="2" customWidth="1"/>
    <col min="10763" max="11006" width="10.625" style="2"/>
    <col min="11007" max="11007" width="4.75" style="2" customWidth="1"/>
    <col min="11008" max="11008" width="23.125" style="2" customWidth="1"/>
    <col min="11009" max="11009" width="12.125" style="2" customWidth="1"/>
    <col min="11010" max="11010" width="6.375" style="2" customWidth="1"/>
    <col min="11011" max="11011" width="12.125" style="2" customWidth="1"/>
    <col min="11012" max="11012" width="6.375" style="2" customWidth="1"/>
    <col min="11013" max="11013" width="13.5" style="2" customWidth="1"/>
    <col min="11014" max="11014" width="6.375" style="2" customWidth="1"/>
    <col min="11015" max="11015" width="12.125" style="2" customWidth="1"/>
    <col min="11016" max="11016" width="6.375" style="2" customWidth="1"/>
    <col min="11017" max="11017" width="12.125" style="2" customWidth="1"/>
    <col min="11018" max="11018" width="6.375" style="2" customWidth="1"/>
    <col min="11019" max="11262" width="10.625" style="2"/>
    <col min="11263" max="11263" width="4.75" style="2" customWidth="1"/>
    <col min="11264" max="11264" width="23.125" style="2" customWidth="1"/>
    <col min="11265" max="11265" width="12.125" style="2" customWidth="1"/>
    <col min="11266" max="11266" width="6.375" style="2" customWidth="1"/>
    <col min="11267" max="11267" width="12.125" style="2" customWidth="1"/>
    <col min="11268" max="11268" width="6.375" style="2" customWidth="1"/>
    <col min="11269" max="11269" width="13.5" style="2" customWidth="1"/>
    <col min="11270" max="11270" width="6.375" style="2" customWidth="1"/>
    <col min="11271" max="11271" width="12.125" style="2" customWidth="1"/>
    <col min="11272" max="11272" width="6.375" style="2" customWidth="1"/>
    <col min="11273" max="11273" width="12.125" style="2" customWidth="1"/>
    <col min="11274" max="11274" width="6.375" style="2" customWidth="1"/>
    <col min="11275" max="11518" width="10.625" style="2"/>
    <col min="11519" max="11519" width="4.75" style="2" customWidth="1"/>
    <col min="11520" max="11520" width="23.125" style="2" customWidth="1"/>
    <col min="11521" max="11521" width="12.125" style="2" customWidth="1"/>
    <col min="11522" max="11522" width="6.375" style="2" customWidth="1"/>
    <col min="11523" max="11523" width="12.125" style="2" customWidth="1"/>
    <col min="11524" max="11524" width="6.375" style="2" customWidth="1"/>
    <col min="11525" max="11525" width="13.5" style="2" customWidth="1"/>
    <col min="11526" max="11526" width="6.375" style="2" customWidth="1"/>
    <col min="11527" max="11527" width="12.125" style="2" customWidth="1"/>
    <col min="11528" max="11528" width="6.375" style="2" customWidth="1"/>
    <col min="11529" max="11529" width="12.125" style="2" customWidth="1"/>
    <col min="11530" max="11530" width="6.375" style="2" customWidth="1"/>
    <col min="11531" max="11774" width="10.625" style="2"/>
    <col min="11775" max="11775" width="4.75" style="2" customWidth="1"/>
    <col min="11776" max="11776" width="23.125" style="2" customWidth="1"/>
    <col min="11777" max="11777" width="12.125" style="2" customWidth="1"/>
    <col min="11778" max="11778" width="6.375" style="2" customWidth="1"/>
    <col min="11779" max="11779" width="12.125" style="2" customWidth="1"/>
    <col min="11780" max="11780" width="6.375" style="2" customWidth="1"/>
    <col min="11781" max="11781" width="13.5" style="2" customWidth="1"/>
    <col min="11782" max="11782" width="6.375" style="2" customWidth="1"/>
    <col min="11783" max="11783" width="12.125" style="2" customWidth="1"/>
    <col min="11784" max="11784" width="6.375" style="2" customWidth="1"/>
    <col min="11785" max="11785" width="12.125" style="2" customWidth="1"/>
    <col min="11786" max="11786" width="6.375" style="2" customWidth="1"/>
    <col min="11787" max="12030" width="10.625" style="2"/>
    <col min="12031" max="12031" width="4.75" style="2" customWidth="1"/>
    <col min="12032" max="12032" width="23.125" style="2" customWidth="1"/>
    <col min="12033" max="12033" width="12.125" style="2" customWidth="1"/>
    <col min="12034" max="12034" width="6.375" style="2" customWidth="1"/>
    <col min="12035" max="12035" width="12.125" style="2" customWidth="1"/>
    <col min="12036" max="12036" width="6.375" style="2" customWidth="1"/>
    <col min="12037" max="12037" width="13.5" style="2" customWidth="1"/>
    <col min="12038" max="12038" width="6.375" style="2" customWidth="1"/>
    <col min="12039" max="12039" width="12.125" style="2" customWidth="1"/>
    <col min="12040" max="12040" width="6.375" style="2" customWidth="1"/>
    <col min="12041" max="12041" width="12.125" style="2" customWidth="1"/>
    <col min="12042" max="12042" width="6.375" style="2" customWidth="1"/>
    <col min="12043" max="12286" width="10.625" style="2"/>
    <col min="12287" max="12287" width="4.75" style="2" customWidth="1"/>
    <col min="12288" max="12288" width="23.125" style="2" customWidth="1"/>
    <col min="12289" max="12289" width="12.125" style="2" customWidth="1"/>
    <col min="12290" max="12290" width="6.375" style="2" customWidth="1"/>
    <col min="12291" max="12291" width="12.125" style="2" customWidth="1"/>
    <col min="12292" max="12292" width="6.375" style="2" customWidth="1"/>
    <col min="12293" max="12293" width="13.5" style="2" customWidth="1"/>
    <col min="12294" max="12294" width="6.375" style="2" customWidth="1"/>
    <col min="12295" max="12295" width="12.125" style="2" customWidth="1"/>
    <col min="12296" max="12296" width="6.375" style="2" customWidth="1"/>
    <col min="12297" max="12297" width="12.125" style="2" customWidth="1"/>
    <col min="12298" max="12298" width="6.375" style="2" customWidth="1"/>
    <col min="12299" max="12542" width="10.625" style="2"/>
    <col min="12543" max="12543" width="4.75" style="2" customWidth="1"/>
    <col min="12544" max="12544" width="23.125" style="2" customWidth="1"/>
    <col min="12545" max="12545" width="12.125" style="2" customWidth="1"/>
    <col min="12546" max="12546" width="6.375" style="2" customWidth="1"/>
    <col min="12547" max="12547" width="12.125" style="2" customWidth="1"/>
    <col min="12548" max="12548" width="6.375" style="2" customWidth="1"/>
    <col min="12549" max="12549" width="13.5" style="2" customWidth="1"/>
    <col min="12550" max="12550" width="6.375" style="2" customWidth="1"/>
    <col min="12551" max="12551" width="12.125" style="2" customWidth="1"/>
    <col min="12552" max="12552" width="6.375" style="2" customWidth="1"/>
    <col min="12553" max="12553" width="12.125" style="2" customWidth="1"/>
    <col min="12554" max="12554" width="6.375" style="2" customWidth="1"/>
    <col min="12555" max="12798" width="10.625" style="2"/>
    <col min="12799" max="12799" width="4.75" style="2" customWidth="1"/>
    <col min="12800" max="12800" width="23.125" style="2" customWidth="1"/>
    <col min="12801" max="12801" width="12.125" style="2" customWidth="1"/>
    <col min="12802" max="12802" width="6.375" style="2" customWidth="1"/>
    <col min="12803" max="12803" width="12.125" style="2" customWidth="1"/>
    <col min="12804" max="12804" width="6.375" style="2" customWidth="1"/>
    <col min="12805" max="12805" width="13.5" style="2" customWidth="1"/>
    <col min="12806" max="12806" width="6.375" style="2" customWidth="1"/>
    <col min="12807" max="12807" width="12.125" style="2" customWidth="1"/>
    <col min="12808" max="12808" width="6.375" style="2" customWidth="1"/>
    <col min="12809" max="12809" width="12.125" style="2" customWidth="1"/>
    <col min="12810" max="12810" width="6.375" style="2" customWidth="1"/>
    <col min="12811" max="13054" width="10.625" style="2"/>
    <col min="13055" max="13055" width="4.75" style="2" customWidth="1"/>
    <col min="13056" max="13056" width="23.125" style="2" customWidth="1"/>
    <col min="13057" max="13057" width="12.125" style="2" customWidth="1"/>
    <col min="13058" max="13058" width="6.375" style="2" customWidth="1"/>
    <col min="13059" max="13059" width="12.125" style="2" customWidth="1"/>
    <col min="13060" max="13060" width="6.375" style="2" customWidth="1"/>
    <col min="13061" max="13061" width="13.5" style="2" customWidth="1"/>
    <col min="13062" max="13062" width="6.375" style="2" customWidth="1"/>
    <col min="13063" max="13063" width="12.125" style="2" customWidth="1"/>
    <col min="13064" max="13064" width="6.375" style="2" customWidth="1"/>
    <col min="13065" max="13065" width="12.125" style="2" customWidth="1"/>
    <col min="13066" max="13066" width="6.375" style="2" customWidth="1"/>
    <col min="13067" max="13310" width="10.625" style="2"/>
    <col min="13311" max="13311" width="4.75" style="2" customWidth="1"/>
    <col min="13312" max="13312" width="23.125" style="2" customWidth="1"/>
    <col min="13313" max="13313" width="12.125" style="2" customWidth="1"/>
    <col min="13314" max="13314" width="6.375" style="2" customWidth="1"/>
    <col min="13315" max="13315" width="12.125" style="2" customWidth="1"/>
    <col min="13316" max="13316" width="6.375" style="2" customWidth="1"/>
    <col min="13317" max="13317" width="13.5" style="2" customWidth="1"/>
    <col min="13318" max="13318" width="6.375" style="2" customWidth="1"/>
    <col min="13319" max="13319" width="12.125" style="2" customWidth="1"/>
    <col min="13320" max="13320" width="6.375" style="2" customWidth="1"/>
    <col min="13321" max="13321" width="12.125" style="2" customWidth="1"/>
    <col min="13322" max="13322" width="6.375" style="2" customWidth="1"/>
    <col min="13323" max="13566" width="10.625" style="2"/>
    <col min="13567" max="13567" width="4.75" style="2" customWidth="1"/>
    <col min="13568" max="13568" width="23.125" style="2" customWidth="1"/>
    <col min="13569" max="13569" width="12.125" style="2" customWidth="1"/>
    <col min="13570" max="13570" width="6.375" style="2" customWidth="1"/>
    <col min="13571" max="13571" width="12.125" style="2" customWidth="1"/>
    <col min="13572" max="13572" width="6.375" style="2" customWidth="1"/>
    <col min="13573" max="13573" width="13.5" style="2" customWidth="1"/>
    <col min="13574" max="13574" width="6.375" style="2" customWidth="1"/>
    <col min="13575" max="13575" width="12.125" style="2" customWidth="1"/>
    <col min="13576" max="13576" width="6.375" style="2" customWidth="1"/>
    <col min="13577" max="13577" width="12.125" style="2" customWidth="1"/>
    <col min="13578" max="13578" width="6.375" style="2" customWidth="1"/>
    <col min="13579" max="13822" width="10.625" style="2"/>
    <col min="13823" max="13823" width="4.75" style="2" customWidth="1"/>
    <col min="13824" max="13824" width="23.125" style="2" customWidth="1"/>
    <col min="13825" max="13825" width="12.125" style="2" customWidth="1"/>
    <col min="13826" max="13826" width="6.375" style="2" customWidth="1"/>
    <col min="13827" max="13827" width="12.125" style="2" customWidth="1"/>
    <col min="13828" max="13828" width="6.375" style="2" customWidth="1"/>
    <col min="13829" max="13829" width="13.5" style="2" customWidth="1"/>
    <col min="13830" max="13830" width="6.375" style="2" customWidth="1"/>
    <col min="13831" max="13831" width="12.125" style="2" customWidth="1"/>
    <col min="13832" max="13832" width="6.375" style="2" customWidth="1"/>
    <col min="13833" max="13833" width="12.125" style="2" customWidth="1"/>
    <col min="13834" max="13834" width="6.375" style="2" customWidth="1"/>
    <col min="13835" max="14078" width="10.625" style="2"/>
    <col min="14079" max="14079" width="4.75" style="2" customWidth="1"/>
    <col min="14080" max="14080" width="23.125" style="2" customWidth="1"/>
    <col min="14081" max="14081" width="12.125" style="2" customWidth="1"/>
    <col min="14082" max="14082" width="6.375" style="2" customWidth="1"/>
    <col min="14083" max="14083" width="12.125" style="2" customWidth="1"/>
    <col min="14084" max="14084" width="6.375" style="2" customWidth="1"/>
    <col min="14085" max="14085" width="13.5" style="2" customWidth="1"/>
    <col min="14086" max="14086" width="6.375" style="2" customWidth="1"/>
    <col min="14087" max="14087" width="12.125" style="2" customWidth="1"/>
    <col min="14088" max="14088" width="6.375" style="2" customWidth="1"/>
    <col min="14089" max="14089" width="12.125" style="2" customWidth="1"/>
    <col min="14090" max="14090" width="6.375" style="2" customWidth="1"/>
    <col min="14091" max="14334" width="10.625" style="2"/>
    <col min="14335" max="14335" width="4.75" style="2" customWidth="1"/>
    <col min="14336" max="14336" width="23.125" style="2" customWidth="1"/>
    <col min="14337" max="14337" width="12.125" style="2" customWidth="1"/>
    <col min="14338" max="14338" width="6.375" style="2" customWidth="1"/>
    <col min="14339" max="14339" width="12.125" style="2" customWidth="1"/>
    <col min="14340" max="14340" width="6.375" style="2" customWidth="1"/>
    <col min="14341" max="14341" width="13.5" style="2" customWidth="1"/>
    <col min="14342" max="14342" width="6.375" style="2" customWidth="1"/>
    <col min="14343" max="14343" width="12.125" style="2" customWidth="1"/>
    <col min="14344" max="14344" width="6.375" style="2" customWidth="1"/>
    <col min="14345" max="14345" width="12.125" style="2" customWidth="1"/>
    <col min="14346" max="14346" width="6.375" style="2" customWidth="1"/>
    <col min="14347" max="14590" width="10.625" style="2"/>
    <col min="14591" max="14591" width="4.75" style="2" customWidth="1"/>
    <col min="14592" max="14592" width="23.125" style="2" customWidth="1"/>
    <col min="14593" max="14593" width="12.125" style="2" customWidth="1"/>
    <col min="14594" max="14594" width="6.375" style="2" customWidth="1"/>
    <col min="14595" max="14595" width="12.125" style="2" customWidth="1"/>
    <col min="14596" max="14596" width="6.375" style="2" customWidth="1"/>
    <col min="14597" max="14597" width="13.5" style="2" customWidth="1"/>
    <col min="14598" max="14598" width="6.375" style="2" customWidth="1"/>
    <col min="14599" max="14599" width="12.125" style="2" customWidth="1"/>
    <col min="14600" max="14600" width="6.375" style="2" customWidth="1"/>
    <col min="14601" max="14601" width="12.125" style="2" customWidth="1"/>
    <col min="14602" max="14602" width="6.375" style="2" customWidth="1"/>
    <col min="14603" max="14846" width="10.625" style="2"/>
    <col min="14847" max="14847" width="4.75" style="2" customWidth="1"/>
    <col min="14848" max="14848" width="23.125" style="2" customWidth="1"/>
    <col min="14849" max="14849" width="12.125" style="2" customWidth="1"/>
    <col min="14850" max="14850" width="6.375" style="2" customWidth="1"/>
    <col min="14851" max="14851" width="12.125" style="2" customWidth="1"/>
    <col min="14852" max="14852" width="6.375" style="2" customWidth="1"/>
    <col min="14853" max="14853" width="13.5" style="2" customWidth="1"/>
    <col min="14854" max="14854" width="6.375" style="2" customWidth="1"/>
    <col min="14855" max="14855" width="12.125" style="2" customWidth="1"/>
    <col min="14856" max="14856" width="6.375" style="2" customWidth="1"/>
    <col min="14857" max="14857" width="12.125" style="2" customWidth="1"/>
    <col min="14858" max="14858" width="6.375" style="2" customWidth="1"/>
    <col min="14859" max="15102" width="10.625" style="2"/>
    <col min="15103" max="15103" width="4.75" style="2" customWidth="1"/>
    <col min="15104" max="15104" width="23.125" style="2" customWidth="1"/>
    <col min="15105" max="15105" width="12.125" style="2" customWidth="1"/>
    <col min="15106" max="15106" width="6.375" style="2" customWidth="1"/>
    <col min="15107" max="15107" width="12.125" style="2" customWidth="1"/>
    <col min="15108" max="15108" width="6.375" style="2" customWidth="1"/>
    <col min="15109" max="15109" width="13.5" style="2" customWidth="1"/>
    <col min="15110" max="15110" width="6.375" style="2" customWidth="1"/>
    <col min="15111" max="15111" width="12.125" style="2" customWidth="1"/>
    <col min="15112" max="15112" width="6.375" style="2" customWidth="1"/>
    <col min="15113" max="15113" width="12.125" style="2" customWidth="1"/>
    <col min="15114" max="15114" width="6.375" style="2" customWidth="1"/>
    <col min="15115" max="15358" width="10.625" style="2"/>
    <col min="15359" max="15359" width="4.75" style="2" customWidth="1"/>
    <col min="15360" max="15360" width="23.125" style="2" customWidth="1"/>
    <col min="15361" max="15361" width="12.125" style="2" customWidth="1"/>
    <col min="15362" max="15362" width="6.375" style="2" customWidth="1"/>
    <col min="15363" max="15363" width="12.125" style="2" customWidth="1"/>
    <col min="15364" max="15364" width="6.375" style="2" customWidth="1"/>
    <col min="15365" max="15365" width="13.5" style="2" customWidth="1"/>
    <col min="15366" max="15366" width="6.375" style="2" customWidth="1"/>
    <col min="15367" max="15367" width="12.125" style="2" customWidth="1"/>
    <col min="15368" max="15368" width="6.375" style="2" customWidth="1"/>
    <col min="15369" max="15369" width="12.125" style="2" customWidth="1"/>
    <col min="15370" max="15370" width="6.375" style="2" customWidth="1"/>
    <col min="15371" max="15614" width="10.625" style="2"/>
    <col min="15615" max="15615" width="4.75" style="2" customWidth="1"/>
    <col min="15616" max="15616" width="23.125" style="2" customWidth="1"/>
    <col min="15617" max="15617" width="12.125" style="2" customWidth="1"/>
    <col min="15618" max="15618" width="6.375" style="2" customWidth="1"/>
    <col min="15619" max="15619" width="12.125" style="2" customWidth="1"/>
    <col min="15620" max="15620" width="6.375" style="2" customWidth="1"/>
    <col min="15621" max="15621" width="13.5" style="2" customWidth="1"/>
    <col min="15622" max="15622" width="6.375" style="2" customWidth="1"/>
    <col min="15623" max="15623" width="12.125" style="2" customWidth="1"/>
    <col min="15624" max="15624" width="6.375" style="2" customWidth="1"/>
    <col min="15625" max="15625" width="12.125" style="2" customWidth="1"/>
    <col min="15626" max="15626" width="6.375" style="2" customWidth="1"/>
    <col min="15627" max="15870" width="10.625" style="2"/>
    <col min="15871" max="15871" width="4.75" style="2" customWidth="1"/>
    <col min="15872" max="15872" width="23.125" style="2" customWidth="1"/>
    <col min="15873" max="15873" width="12.125" style="2" customWidth="1"/>
    <col min="15874" max="15874" width="6.375" style="2" customWidth="1"/>
    <col min="15875" max="15875" width="12.125" style="2" customWidth="1"/>
    <col min="15876" max="15876" width="6.375" style="2" customWidth="1"/>
    <col min="15877" max="15877" width="13.5" style="2" customWidth="1"/>
    <col min="15878" max="15878" width="6.375" style="2" customWidth="1"/>
    <col min="15879" max="15879" width="12.125" style="2" customWidth="1"/>
    <col min="15880" max="15880" width="6.375" style="2" customWidth="1"/>
    <col min="15881" max="15881" width="12.125" style="2" customWidth="1"/>
    <col min="15882" max="15882" width="6.375" style="2" customWidth="1"/>
    <col min="15883" max="16126" width="10.625" style="2"/>
    <col min="16127" max="16127" width="4.75" style="2" customWidth="1"/>
    <col min="16128" max="16128" width="23.125" style="2" customWidth="1"/>
    <col min="16129" max="16129" width="12.125" style="2" customWidth="1"/>
    <col min="16130" max="16130" width="6.375" style="2" customWidth="1"/>
    <col min="16131" max="16131" width="12.125" style="2" customWidth="1"/>
    <col min="16132" max="16132" width="6.375" style="2" customWidth="1"/>
    <col min="16133" max="16133" width="13.5" style="2" customWidth="1"/>
    <col min="16134" max="16134" width="6.375" style="2" customWidth="1"/>
    <col min="16135" max="16135" width="12.125" style="2" customWidth="1"/>
    <col min="16136" max="16136" width="6.375" style="2" customWidth="1"/>
    <col min="16137" max="16137" width="12.125" style="2" customWidth="1"/>
    <col min="16138" max="16138" width="6.375" style="2" customWidth="1"/>
    <col min="16139" max="16384" width="10.625" style="2"/>
  </cols>
  <sheetData>
    <row r="1" spans="1:12" ht="24" customHeight="1">
      <c r="A1" s="419" t="s">
        <v>230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ht="3.75" customHeight="1">
      <c r="A2" s="75"/>
      <c r="B2" s="75"/>
    </row>
    <row r="3" spans="1:12" s="44" customFormat="1" ht="18.75" customHeight="1" thickBot="1">
      <c r="A3" s="496"/>
      <c r="B3" s="496"/>
      <c r="C3" s="147"/>
      <c r="D3" s="81"/>
      <c r="E3" s="147"/>
      <c r="F3" s="81"/>
      <c r="G3" s="147"/>
      <c r="H3" s="84"/>
      <c r="I3" s="147"/>
      <c r="J3" s="84"/>
      <c r="K3" s="147"/>
      <c r="L3" s="84" t="s">
        <v>45</v>
      </c>
    </row>
    <row r="4" spans="1:12" s="44" customFormat="1" ht="19.5" customHeight="1" thickTop="1">
      <c r="A4" s="489" t="s">
        <v>274</v>
      </c>
      <c r="B4" s="490"/>
      <c r="C4" s="486" t="s">
        <v>304</v>
      </c>
      <c r="D4" s="499"/>
      <c r="E4" s="486" t="s">
        <v>305</v>
      </c>
      <c r="F4" s="499"/>
      <c r="G4" s="486" t="s">
        <v>306</v>
      </c>
      <c r="H4" s="487"/>
      <c r="I4" s="486" t="s">
        <v>307</v>
      </c>
      <c r="J4" s="487"/>
      <c r="K4" s="486" t="s">
        <v>332</v>
      </c>
      <c r="L4" s="487"/>
    </row>
    <row r="5" spans="1:12" s="47" customFormat="1" ht="19.5" customHeight="1">
      <c r="A5" s="491"/>
      <c r="B5" s="492"/>
      <c r="C5" s="272" t="s">
        <v>308</v>
      </c>
      <c r="D5" s="271" t="s">
        <v>107</v>
      </c>
      <c r="E5" s="272" t="s">
        <v>308</v>
      </c>
      <c r="F5" s="271" t="s">
        <v>107</v>
      </c>
      <c r="G5" s="272" t="s">
        <v>308</v>
      </c>
      <c r="H5" s="271" t="s">
        <v>107</v>
      </c>
      <c r="I5" s="272" t="s">
        <v>308</v>
      </c>
      <c r="J5" s="271" t="s">
        <v>107</v>
      </c>
      <c r="K5" s="272" t="s">
        <v>308</v>
      </c>
      <c r="L5" s="271" t="s">
        <v>107</v>
      </c>
    </row>
    <row r="6" spans="1:12" s="74" customFormat="1" ht="22.5" customHeight="1">
      <c r="A6" s="497" t="s">
        <v>190</v>
      </c>
      <c r="B6" s="498"/>
      <c r="C6" s="281">
        <v>20435273</v>
      </c>
      <c r="D6" s="122">
        <v>100</v>
      </c>
      <c r="E6" s="281">
        <v>22395268</v>
      </c>
      <c r="F6" s="122">
        <v>100</v>
      </c>
      <c r="G6" s="281">
        <f>G8+G9+G10+G14+G15+G16+G19+G20+G21+G22+G23+G24+G25</f>
        <v>21762886</v>
      </c>
      <c r="H6" s="122">
        <f>ROUND(G6/G$6*100,1)</f>
        <v>100</v>
      </c>
      <c r="I6" s="281">
        <f>I8+I9+I10+I14+I15+I16+I19+I20+I21+I22+I23+I24+I25</f>
        <v>21201545</v>
      </c>
      <c r="J6" s="122">
        <f>ROUND(I6/I$6*100,1)</f>
        <v>100</v>
      </c>
      <c r="K6" s="281">
        <f>K8+K9+K10+K14+K15+K16+K19+K20+K21+K22+K23+K24+K25</f>
        <v>20234022</v>
      </c>
      <c r="L6" s="122">
        <f>ROUND(K6/K$6*100,1)</f>
        <v>100</v>
      </c>
    </row>
    <row r="7" spans="1:12" s="74" customFormat="1" ht="11.25" customHeight="1">
      <c r="A7" s="1"/>
      <c r="B7" s="340"/>
      <c r="C7" s="218"/>
      <c r="D7" s="336"/>
      <c r="E7" s="218"/>
      <c r="F7" s="336"/>
      <c r="G7" s="218"/>
      <c r="H7" s="336"/>
      <c r="I7" s="218"/>
      <c r="J7" s="336"/>
      <c r="K7" s="218"/>
      <c r="L7" s="336"/>
    </row>
    <row r="8" spans="1:12" s="131" customFormat="1" ht="30" customHeight="1">
      <c r="A8" s="280" t="s">
        <v>135</v>
      </c>
      <c r="B8" s="341" t="s">
        <v>191</v>
      </c>
      <c r="C8" s="281">
        <v>1217372</v>
      </c>
      <c r="D8" s="122">
        <v>6</v>
      </c>
      <c r="E8" s="281">
        <v>1222490</v>
      </c>
      <c r="F8" s="122">
        <v>5.5</v>
      </c>
      <c r="G8" s="281">
        <v>1226724</v>
      </c>
      <c r="H8" s="122">
        <f t="shared" ref="H8:H13" si="0">ROUND(G8/G$6*100,1)</f>
        <v>5.6</v>
      </c>
      <c r="I8" s="281">
        <v>1257773</v>
      </c>
      <c r="J8" s="122">
        <f t="shared" ref="J8:J13" si="1">ROUND(I8/I$6*100,1)</f>
        <v>5.9</v>
      </c>
      <c r="K8" s="281">
        <v>1259866</v>
      </c>
      <c r="L8" s="122">
        <f>ROUND(K8/K$6*100,1)</f>
        <v>6.2</v>
      </c>
    </row>
    <row r="9" spans="1:12" s="131" customFormat="1" ht="30" customHeight="1">
      <c r="A9" s="280" t="s">
        <v>141</v>
      </c>
      <c r="B9" s="341" t="s">
        <v>192</v>
      </c>
      <c r="C9" s="281">
        <v>11280</v>
      </c>
      <c r="D9" s="122">
        <v>0.1</v>
      </c>
      <c r="E9" s="281">
        <v>10860</v>
      </c>
      <c r="F9" s="122" t="s">
        <v>227</v>
      </c>
      <c r="G9" s="281">
        <v>14940</v>
      </c>
      <c r="H9" s="122">
        <f t="shared" si="0"/>
        <v>0.1</v>
      </c>
      <c r="I9" s="281">
        <v>24083</v>
      </c>
      <c r="J9" s="122">
        <f t="shared" si="1"/>
        <v>0.1</v>
      </c>
      <c r="K9" s="281">
        <v>43526</v>
      </c>
      <c r="L9" s="122">
        <f t="shared" ref="L9:L13" si="2">ROUND(K9/K$6*100,1)</f>
        <v>0.2</v>
      </c>
    </row>
    <row r="10" spans="1:12" s="131" customFormat="1" ht="22.5" customHeight="1">
      <c r="A10" s="280" t="s">
        <v>172</v>
      </c>
      <c r="B10" s="342" t="s">
        <v>174</v>
      </c>
      <c r="C10" s="281">
        <v>9318814</v>
      </c>
      <c r="D10" s="122">
        <v>45.6</v>
      </c>
      <c r="E10" s="281">
        <v>10842538</v>
      </c>
      <c r="F10" s="122">
        <v>48.4</v>
      </c>
      <c r="G10" s="281">
        <v>10563792</v>
      </c>
      <c r="H10" s="122">
        <f t="shared" si="0"/>
        <v>48.5</v>
      </c>
      <c r="I10" s="281">
        <v>10446623</v>
      </c>
      <c r="J10" s="122">
        <f t="shared" si="1"/>
        <v>49.3</v>
      </c>
      <c r="K10" s="281">
        <v>10080167</v>
      </c>
      <c r="L10" s="122">
        <f t="shared" si="2"/>
        <v>49.8</v>
      </c>
    </row>
    <row r="11" spans="1:12" s="131" customFormat="1" ht="22.5" customHeight="1">
      <c r="A11" s="280"/>
      <c r="B11" s="342" t="s">
        <v>175</v>
      </c>
      <c r="C11" s="281">
        <v>5701059</v>
      </c>
      <c r="D11" s="122">
        <v>27.9</v>
      </c>
      <c r="E11" s="281">
        <v>5669019</v>
      </c>
      <c r="F11" s="122">
        <v>25.3</v>
      </c>
      <c r="G11" s="281">
        <v>5263131</v>
      </c>
      <c r="H11" s="122">
        <f t="shared" si="0"/>
        <v>24.2</v>
      </c>
      <c r="I11" s="281">
        <v>4811507</v>
      </c>
      <c r="J11" s="122">
        <f t="shared" si="1"/>
        <v>22.7</v>
      </c>
      <c r="K11" s="281">
        <v>4341076</v>
      </c>
      <c r="L11" s="122">
        <f t="shared" si="2"/>
        <v>21.5</v>
      </c>
    </row>
    <row r="12" spans="1:12" s="131" customFormat="1" ht="22.5" customHeight="1">
      <c r="A12" s="343"/>
      <c r="B12" s="344" t="s">
        <v>309</v>
      </c>
      <c r="C12" s="282">
        <v>799120</v>
      </c>
      <c r="D12" s="283">
        <v>3.9</v>
      </c>
      <c r="E12" s="282">
        <v>780204</v>
      </c>
      <c r="F12" s="283">
        <v>3.5</v>
      </c>
      <c r="G12" s="282">
        <v>762784</v>
      </c>
      <c r="H12" s="283">
        <f t="shared" si="0"/>
        <v>3.5</v>
      </c>
      <c r="I12" s="282">
        <v>702831</v>
      </c>
      <c r="J12" s="283">
        <f t="shared" si="1"/>
        <v>3.3</v>
      </c>
      <c r="K12" s="282">
        <v>710153</v>
      </c>
      <c r="L12" s="283">
        <f t="shared" si="2"/>
        <v>3.5</v>
      </c>
    </row>
    <row r="13" spans="1:12" s="131" customFormat="1" ht="22.5" customHeight="1">
      <c r="A13" s="343"/>
      <c r="B13" s="345" t="s">
        <v>310</v>
      </c>
      <c r="C13" s="282">
        <v>2368619</v>
      </c>
      <c r="D13" s="283">
        <v>11.6</v>
      </c>
      <c r="E13" s="282">
        <v>3935327</v>
      </c>
      <c r="F13" s="283">
        <v>17.600000000000001</v>
      </c>
      <c r="G13" s="282">
        <v>3945192</v>
      </c>
      <c r="H13" s="283">
        <f t="shared" si="0"/>
        <v>18.100000000000001</v>
      </c>
      <c r="I13" s="282">
        <v>3975790</v>
      </c>
      <c r="J13" s="283">
        <f t="shared" si="1"/>
        <v>18.8</v>
      </c>
      <c r="K13" s="282">
        <v>3941333</v>
      </c>
      <c r="L13" s="283">
        <f t="shared" si="2"/>
        <v>19.5</v>
      </c>
    </row>
    <row r="14" spans="1:12" s="131" customFormat="1" ht="30" customHeight="1">
      <c r="A14" s="280" t="s">
        <v>311</v>
      </c>
      <c r="B14" s="342" t="s">
        <v>176</v>
      </c>
      <c r="C14" s="281">
        <v>43125</v>
      </c>
      <c r="D14" s="122">
        <v>0.2</v>
      </c>
      <c r="E14" s="281">
        <v>30254</v>
      </c>
      <c r="F14" s="122">
        <v>0.1</v>
      </c>
      <c r="G14" s="281">
        <v>20537</v>
      </c>
      <c r="H14" s="122">
        <f>ROUND(G14/G$6*100,1)</f>
        <v>0.1</v>
      </c>
      <c r="I14" s="281">
        <v>12690</v>
      </c>
      <c r="J14" s="122">
        <f>ROUND(I14/I$6*100,1)</f>
        <v>0.1</v>
      </c>
      <c r="K14" s="281">
        <v>6561</v>
      </c>
      <c r="L14" s="122">
        <f>ROUND(K14/K$6*100,1)</f>
        <v>0</v>
      </c>
    </row>
    <row r="15" spans="1:12" s="131" customFormat="1" ht="24" customHeight="1">
      <c r="A15" s="280" t="s">
        <v>312</v>
      </c>
      <c r="B15" s="346" t="s">
        <v>177</v>
      </c>
      <c r="C15" s="281">
        <v>2114440</v>
      </c>
      <c r="D15" s="122">
        <v>10.4</v>
      </c>
      <c r="E15" s="281">
        <v>2678188</v>
      </c>
      <c r="F15" s="122">
        <v>12</v>
      </c>
      <c r="G15" s="281">
        <v>2756355</v>
      </c>
      <c r="H15" s="122">
        <f t="shared" ref="H15:H23" si="3">ROUND(G15/G$6*100,1)</f>
        <v>12.7</v>
      </c>
      <c r="I15" s="281">
        <v>2767223</v>
      </c>
      <c r="J15" s="122">
        <f t="shared" ref="J15:J23" si="4">ROUND(I15/I$6*100,1)</f>
        <v>13.1</v>
      </c>
      <c r="K15" s="281">
        <v>2635403</v>
      </c>
      <c r="L15" s="122">
        <f t="shared" ref="L15:L18" si="5">ROUND(K15/K$6*100,1)</f>
        <v>13</v>
      </c>
    </row>
    <row r="16" spans="1:12" s="131" customFormat="1" ht="22.5" customHeight="1">
      <c r="A16" s="280" t="s">
        <v>313</v>
      </c>
      <c r="B16" s="342" t="s">
        <v>178</v>
      </c>
      <c r="C16" s="281">
        <v>26853</v>
      </c>
      <c r="D16" s="122">
        <v>0.1</v>
      </c>
      <c r="E16" s="281">
        <v>37613</v>
      </c>
      <c r="F16" s="122">
        <v>0.2</v>
      </c>
      <c r="G16" s="281">
        <v>52938</v>
      </c>
      <c r="H16" s="122">
        <f t="shared" si="3"/>
        <v>0.2</v>
      </c>
      <c r="I16" s="281">
        <v>120339</v>
      </c>
      <c r="J16" s="122">
        <f t="shared" si="4"/>
        <v>0.6</v>
      </c>
      <c r="K16" s="281">
        <v>187168</v>
      </c>
      <c r="L16" s="122">
        <f t="shared" si="5"/>
        <v>0.9</v>
      </c>
    </row>
    <row r="17" spans="1:12" s="131" customFormat="1" ht="22.5" customHeight="1">
      <c r="A17" s="280"/>
      <c r="B17" s="342" t="s">
        <v>15</v>
      </c>
      <c r="C17" s="337">
        <v>16000</v>
      </c>
      <c r="D17" s="122">
        <v>0.1</v>
      </c>
      <c r="E17" s="337">
        <v>32013</v>
      </c>
      <c r="F17" s="122">
        <v>0.1</v>
      </c>
      <c r="G17" s="337">
        <v>35238</v>
      </c>
      <c r="H17" s="122">
        <f t="shared" si="3"/>
        <v>0.2</v>
      </c>
      <c r="I17" s="337">
        <v>93239</v>
      </c>
      <c r="J17" s="122">
        <f t="shared" si="4"/>
        <v>0.4</v>
      </c>
      <c r="K17" s="337">
        <v>157068</v>
      </c>
      <c r="L17" s="122">
        <f t="shared" si="5"/>
        <v>0.8</v>
      </c>
    </row>
    <row r="18" spans="1:12" s="131" customFormat="1" ht="22.5" customHeight="1">
      <c r="A18" s="280"/>
      <c r="B18" s="342" t="s">
        <v>129</v>
      </c>
      <c r="C18" s="281">
        <v>10853</v>
      </c>
      <c r="D18" s="122">
        <v>0.1</v>
      </c>
      <c r="E18" s="281">
        <v>5600</v>
      </c>
      <c r="F18" s="122" t="s">
        <v>227</v>
      </c>
      <c r="G18" s="281">
        <v>17700</v>
      </c>
      <c r="H18" s="122">
        <f t="shared" si="3"/>
        <v>0.1</v>
      </c>
      <c r="I18" s="281">
        <v>27100</v>
      </c>
      <c r="J18" s="122">
        <f t="shared" si="4"/>
        <v>0.1</v>
      </c>
      <c r="K18" s="281">
        <v>30100</v>
      </c>
      <c r="L18" s="122">
        <f t="shared" si="5"/>
        <v>0.1</v>
      </c>
    </row>
    <row r="19" spans="1:12" s="131" customFormat="1" ht="21" customHeight="1">
      <c r="A19" s="280" t="s">
        <v>314</v>
      </c>
      <c r="B19" s="342" t="s">
        <v>19</v>
      </c>
      <c r="C19" s="281">
        <v>21296</v>
      </c>
      <c r="D19" s="122">
        <v>0.1</v>
      </c>
      <c r="E19" s="281">
        <v>16580</v>
      </c>
      <c r="F19" s="122">
        <v>0.1</v>
      </c>
      <c r="G19" s="281">
        <v>11855</v>
      </c>
      <c r="H19" s="122">
        <f t="shared" si="3"/>
        <v>0.1</v>
      </c>
      <c r="I19" s="281">
        <v>7120</v>
      </c>
      <c r="J19" s="122" t="s">
        <v>227</v>
      </c>
      <c r="K19" s="281">
        <v>2376</v>
      </c>
      <c r="L19" s="122" t="s">
        <v>227</v>
      </c>
    </row>
    <row r="20" spans="1:12" s="131" customFormat="1" ht="22.5" customHeight="1">
      <c r="A20" s="280" t="s">
        <v>315</v>
      </c>
      <c r="B20" s="342" t="s">
        <v>157</v>
      </c>
      <c r="C20" s="281">
        <v>6619607</v>
      </c>
      <c r="D20" s="122">
        <v>32.4</v>
      </c>
      <c r="E20" s="281">
        <v>6459035</v>
      </c>
      <c r="F20" s="122">
        <v>28.8</v>
      </c>
      <c r="G20" s="281">
        <v>6031902</v>
      </c>
      <c r="H20" s="122">
        <f t="shared" si="3"/>
        <v>27.7</v>
      </c>
      <c r="I20" s="281">
        <v>5481934</v>
      </c>
      <c r="J20" s="122">
        <f t="shared" si="4"/>
        <v>25.9</v>
      </c>
      <c r="K20" s="281">
        <v>4965639</v>
      </c>
      <c r="L20" s="122">
        <f t="shared" ref="L20:L23" si="6">ROUND(K20/K$6*100,1)</f>
        <v>24.5</v>
      </c>
    </row>
    <row r="21" spans="1:12" s="131" customFormat="1" ht="22.5" customHeight="1">
      <c r="A21" s="280" t="s">
        <v>316</v>
      </c>
      <c r="B21" s="342" t="s">
        <v>179</v>
      </c>
      <c r="C21" s="281">
        <v>157474</v>
      </c>
      <c r="D21" s="122">
        <v>0.8</v>
      </c>
      <c r="E21" s="281">
        <v>128461</v>
      </c>
      <c r="F21" s="122">
        <v>0.6</v>
      </c>
      <c r="G21" s="281">
        <v>104900</v>
      </c>
      <c r="H21" s="122">
        <f t="shared" si="3"/>
        <v>0.5</v>
      </c>
      <c r="I21" s="281">
        <v>77548</v>
      </c>
      <c r="J21" s="122">
        <f t="shared" si="4"/>
        <v>0.4</v>
      </c>
      <c r="K21" s="281">
        <v>55084</v>
      </c>
      <c r="L21" s="122">
        <f t="shared" si="6"/>
        <v>0.3</v>
      </c>
    </row>
    <row r="22" spans="1:12" s="131" customFormat="1" ht="22.5" customHeight="1">
      <c r="A22" s="280" t="s">
        <v>317</v>
      </c>
      <c r="B22" s="342" t="s">
        <v>180</v>
      </c>
      <c r="C22" s="170">
        <v>78367</v>
      </c>
      <c r="D22" s="122">
        <v>0.4</v>
      </c>
      <c r="E22" s="170">
        <v>54805</v>
      </c>
      <c r="F22" s="122">
        <v>0.2</v>
      </c>
      <c r="G22" s="170">
        <v>34832</v>
      </c>
      <c r="H22" s="122">
        <f t="shared" si="3"/>
        <v>0.2</v>
      </c>
      <c r="I22" s="170">
        <v>18350</v>
      </c>
      <c r="J22" s="122">
        <f t="shared" si="4"/>
        <v>0.1</v>
      </c>
      <c r="K22" s="170">
        <v>6456</v>
      </c>
      <c r="L22" s="122">
        <f t="shared" si="6"/>
        <v>0</v>
      </c>
    </row>
    <row r="23" spans="1:12" s="131" customFormat="1" ht="22.5" customHeight="1">
      <c r="A23" s="280" t="s">
        <v>318</v>
      </c>
      <c r="B23" s="342" t="s">
        <v>59</v>
      </c>
      <c r="C23" s="281">
        <v>771029</v>
      </c>
      <c r="D23" s="122">
        <v>3.8</v>
      </c>
      <c r="E23" s="281">
        <v>884300</v>
      </c>
      <c r="F23" s="122">
        <v>3.9</v>
      </c>
      <c r="G23" s="281">
        <v>936443</v>
      </c>
      <c r="H23" s="122">
        <f t="shared" si="3"/>
        <v>4.3</v>
      </c>
      <c r="I23" s="281">
        <v>983871</v>
      </c>
      <c r="J23" s="122">
        <f t="shared" si="4"/>
        <v>4.5999999999999996</v>
      </c>
      <c r="K23" s="281">
        <v>989081</v>
      </c>
      <c r="L23" s="122">
        <f t="shared" si="6"/>
        <v>4.9000000000000004</v>
      </c>
    </row>
    <row r="24" spans="1:12" s="131" customFormat="1" ht="22.5" customHeight="1">
      <c r="A24" s="280" t="s">
        <v>319</v>
      </c>
      <c r="B24" s="342" t="s">
        <v>92</v>
      </c>
      <c r="C24" s="170">
        <v>30000</v>
      </c>
      <c r="D24" s="122">
        <v>0.1</v>
      </c>
      <c r="E24" s="170">
        <v>15694</v>
      </c>
      <c r="F24" s="122">
        <v>0.1</v>
      </c>
      <c r="G24" s="170">
        <v>1387</v>
      </c>
      <c r="H24" s="122" t="s">
        <v>227</v>
      </c>
      <c r="I24" s="170">
        <v>694</v>
      </c>
      <c r="J24" s="122" t="s">
        <v>227</v>
      </c>
      <c r="K24" s="170">
        <v>0</v>
      </c>
      <c r="L24" s="122" t="s">
        <v>227</v>
      </c>
    </row>
    <row r="25" spans="1:12" s="131" customFormat="1" ht="22.5" customHeight="1">
      <c r="A25" s="347" t="s">
        <v>320</v>
      </c>
      <c r="B25" s="132" t="s">
        <v>5</v>
      </c>
      <c r="C25" s="338">
        <v>15051</v>
      </c>
      <c r="D25" s="339">
        <v>0.1</v>
      </c>
      <c r="E25" s="338">
        <v>8742</v>
      </c>
      <c r="F25" s="339" t="s">
        <v>227</v>
      </c>
      <c r="G25" s="338">
        <v>6281</v>
      </c>
      <c r="H25" s="339" t="s">
        <v>227</v>
      </c>
      <c r="I25" s="338">
        <v>3297</v>
      </c>
      <c r="J25" s="339" t="s">
        <v>227</v>
      </c>
      <c r="K25" s="338">
        <v>2695</v>
      </c>
      <c r="L25" s="339" t="s">
        <v>227</v>
      </c>
    </row>
    <row r="26" spans="1:12" s="131" customFormat="1" ht="17.25" customHeight="1">
      <c r="A26" s="494" t="s">
        <v>124</v>
      </c>
      <c r="B26" s="494"/>
      <c r="C26" s="494"/>
      <c r="D26" s="494"/>
      <c r="E26" s="494"/>
      <c r="F26" s="494"/>
      <c r="G26" s="494"/>
      <c r="H26" s="115"/>
      <c r="I26" s="49"/>
      <c r="J26" s="115"/>
      <c r="K26" s="49"/>
      <c r="L26" s="49"/>
    </row>
    <row r="27" spans="1:12" s="49" customFormat="1" ht="17.25" customHeight="1">
      <c r="A27" s="495"/>
      <c r="B27" s="495"/>
      <c r="C27" s="134"/>
      <c r="D27" s="79"/>
      <c r="E27" s="134"/>
      <c r="F27" s="79"/>
      <c r="G27" s="134"/>
      <c r="H27" s="79"/>
      <c r="I27" s="134"/>
      <c r="J27" s="79"/>
      <c r="K27" s="131"/>
      <c r="L27" s="79" t="s">
        <v>99</v>
      </c>
    </row>
    <row r="28" spans="1:12" s="131" customFormat="1" ht="16.5" customHeight="1">
      <c r="A28" s="463"/>
      <c r="B28" s="463"/>
      <c r="C28" s="133"/>
      <c r="D28" s="79"/>
      <c r="E28" s="133"/>
      <c r="F28" s="79"/>
      <c r="G28" s="133"/>
      <c r="H28" s="79"/>
      <c r="I28" s="134"/>
      <c r="J28" s="79"/>
    </row>
    <row r="29" spans="1:12" s="44" customFormat="1" ht="19.5" customHeight="1">
      <c r="A29" s="493"/>
      <c r="B29" s="493"/>
    </row>
    <row r="30" spans="1:12" s="47" customFormat="1" ht="19.5" customHeight="1">
      <c r="A30" s="493"/>
      <c r="B30" s="493"/>
    </row>
    <row r="31" spans="1:12" s="74" customFormat="1" ht="22.5" customHeight="1">
      <c r="A31" s="488"/>
      <c r="B31" s="488"/>
    </row>
    <row r="32" spans="1:12" s="44" customFormat="1" ht="30" customHeight="1">
      <c r="A32" s="76"/>
      <c r="B32" s="56"/>
    </row>
    <row r="33" spans="1:4" s="44" customFormat="1" ht="19.5" customHeight="1">
      <c r="A33" s="76"/>
      <c r="B33" s="56"/>
    </row>
    <row r="34" spans="1:4" s="44" customFormat="1" ht="19.5" customHeight="1">
      <c r="A34" s="76"/>
      <c r="B34" s="56"/>
    </row>
    <row r="35" spans="1:4" s="44" customFormat="1" ht="19.5" customHeight="1">
      <c r="A35" s="76"/>
      <c r="B35" s="56"/>
    </row>
    <row r="36" spans="1:4" s="44" customFormat="1" ht="19.5" customHeight="1">
      <c r="A36" s="76"/>
      <c r="B36" s="56"/>
    </row>
    <row r="37" spans="1:4" s="44" customFormat="1" ht="19.5" customHeight="1">
      <c r="A37" s="76"/>
      <c r="B37" s="56"/>
    </row>
    <row r="38" spans="1:4" s="44" customFormat="1" ht="19.5" customHeight="1">
      <c r="A38" s="76"/>
      <c r="B38" s="56"/>
    </row>
    <row r="39" spans="1:4" s="44" customFormat="1" ht="19.5" customHeight="1">
      <c r="A39" s="76"/>
      <c r="B39" s="56"/>
    </row>
    <row r="40" spans="1:4" s="44" customFormat="1" ht="19.5" customHeight="1">
      <c r="A40" s="76"/>
      <c r="B40" s="56"/>
    </row>
    <row r="41" spans="1:4" s="44" customFormat="1" ht="19.5" customHeight="1">
      <c r="A41" s="76"/>
      <c r="B41" s="56"/>
    </row>
    <row r="42" spans="1:4" s="44" customFormat="1" ht="19.5" customHeight="1">
      <c r="A42" s="76"/>
      <c r="B42" s="56"/>
    </row>
    <row r="43" spans="1:4" s="44" customFormat="1" ht="19.5" customHeight="1">
      <c r="A43" s="76"/>
      <c r="B43" s="56"/>
    </row>
    <row r="44" spans="1:4" s="44" customFormat="1" ht="19.5" customHeight="1">
      <c r="A44" s="76"/>
      <c r="B44" s="56"/>
    </row>
    <row r="45" spans="1:4" s="44" customFormat="1" ht="19.5" customHeight="1">
      <c r="A45" s="76"/>
      <c r="B45" s="56"/>
    </row>
    <row r="46" spans="1:4" s="44" customFormat="1" ht="19.5" customHeight="1">
      <c r="A46" s="76"/>
      <c r="B46" s="56"/>
    </row>
    <row r="47" spans="1:4" s="44" customFormat="1" ht="19.5" customHeight="1">
      <c r="A47" s="76"/>
      <c r="B47" s="56"/>
    </row>
    <row r="48" spans="1:4" s="44" customFormat="1" ht="19.5" customHeight="1">
      <c r="A48" s="76"/>
      <c r="B48" s="56"/>
      <c r="C48" s="80"/>
      <c r="D48" s="80"/>
    </row>
    <row r="49" spans="1:13" s="44" customFormat="1" ht="6" customHeight="1">
      <c r="A49" s="77"/>
      <c r="B49" s="77"/>
    </row>
    <row r="50" spans="1:13" s="44" customFormat="1" ht="21.75" customHeight="1">
      <c r="A50" s="77"/>
      <c r="B50" s="77"/>
      <c r="E50" s="80"/>
      <c r="F50" s="80"/>
      <c r="G50" s="80"/>
      <c r="H50" s="80"/>
      <c r="I50" s="80"/>
      <c r="J50" s="80"/>
      <c r="K50" s="80"/>
      <c r="L50" s="80"/>
      <c r="M50" s="80"/>
    </row>
    <row r="51" spans="1:13" s="44" customFormat="1" ht="15">
      <c r="A51" s="77"/>
      <c r="B51" s="77"/>
      <c r="C51" s="82"/>
      <c r="D51" s="83"/>
    </row>
    <row r="52" spans="1:13" s="44" customFormat="1" ht="15">
      <c r="A52" s="78"/>
      <c r="B52" s="78"/>
      <c r="C52" s="82"/>
      <c r="D52" s="83"/>
    </row>
    <row r="53" spans="1:13" s="44" customFormat="1" ht="15">
      <c r="A53" s="78"/>
      <c r="B53" s="78"/>
      <c r="C53" s="82"/>
      <c r="D53" s="83"/>
    </row>
    <row r="54" spans="1:13" s="44" customFormat="1" ht="15">
      <c r="A54" s="78"/>
      <c r="B54" s="78"/>
      <c r="C54" s="82"/>
      <c r="D54" s="83"/>
    </row>
    <row r="55" spans="1:13" s="44" customFormat="1" ht="15">
      <c r="A55" s="78"/>
      <c r="B55" s="78"/>
      <c r="C55" s="82"/>
      <c r="D55" s="83"/>
    </row>
    <row r="56" spans="1:13" s="44" customFormat="1" ht="15">
      <c r="A56" s="78"/>
      <c r="B56" s="78"/>
      <c r="C56" s="82"/>
      <c r="D56" s="83"/>
    </row>
    <row r="57" spans="1:13" s="44" customFormat="1" ht="15">
      <c r="A57" s="78"/>
      <c r="B57" s="78"/>
      <c r="C57" s="82"/>
      <c r="D57" s="83"/>
    </row>
    <row r="58" spans="1:13" s="44" customFormat="1" ht="15">
      <c r="A58" s="78"/>
      <c r="B58" s="78"/>
      <c r="C58" s="82"/>
      <c r="D58" s="83"/>
    </row>
    <row r="59" spans="1:13" s="44" customFormat="1" ht="15">
      <c r="A59" s="78"/>
      <c r="B59" s="78"/>
      <c r="C59" s="82"/>
      <c r="D59" s="83"/>
    </row>
    <row r="60" spans="1:13" s="44" customFormat="1" ht="15">
      <c r="A60" s="78"/>
      <c r="B60" s="78"/>
      <c r="C60" s="82"/>
      <c r="D60" s="83"/>
    </row>
    <row r="61" spans="1:13" s="44" customFormat="1" ht="15">
      <c r="A61" s="78"/>
      <c r="B61" s="78"/>
      <c r="C61" s="82"/>
      <c r="D61" s="83"/>
    </row>
    <row r="62" spans="1:13" s="44" customFormat="1" ht="15">
      <c r="A62" s="78"/>
      <c r="B62" s="78"/>
      <c r="C62" s="82"/>
      <c r="D62" s="83"/>
    </row>
    <row r="63" spans="1:13" s="44" customFormat="1" ht="15">
      <c r="A63" s="78"/>
      <c r="B63" s="78"/>
      <c r="C63" s="82"/>
      <c r="D63" s="83"/>
    </row>
    <row r="64" spans="1:13" s="44" customFormat="1" ht="15">
      <c r="A64" s="78"/>
      <c r="B64" s="78"/>
      <c r="C64" s="82"/>
      <c r="D64" s="83"/>
    </row>
    <row r="65" spans="1:4" s="44" customFormat="1" ht="15">
      <c r="A65" s="78"/>
      <c r="B65" s="78"/>
      <c r="C65" s="82"/>
      <c r="D65" s="83"/>
    </row>
    <row r="66" spans="1:4" s="44" customFormat="1" ht="15">
      <c r="A66" s="78"/>
      <c r="B66" s="78"/>
      <c r="C66" s="82"/>
      <c r="D66" s="83"/>
    </row>
    <row r="67" spans="1:4" s="44" customFormat="1" ht="15">
      <c r="A67" s="78"/>
      <c r="B67" s="78"/>
      <c r="C67" s="82"/>
      <c r="D67" s="83"/>
    </row>
    <row r="68" spans="1:4" s="44" customFormat="1" ht="15">
      <c r="A68" s="78"/>
      <c r="B68" s="78"/>
      <c r="C68" s="82"/>
      <c r="D68" s="83"/>
    </row>
    <row r="69" spans="1:4" s="44" customFormat="1" ht="15">
      <c r="A69" s="78"/>
      <c r="B69" s="78"/>
      <c r="C69" s="82"/>
      <c r="D69" s="83"/>
    </row>
    <row r="70" spans="1:4" s="44" customFormat="1" ht="15">
      <c r="A70" s="78"/>
      <c r="B70" s="78"/>
      <c r="C70" s="82"/>
      <c r="D70" s="83"/>
    </row>
    <row r="71" spans="1:4" s="44" customFormat="1" ht="15">
      <c r="A71" s="78"/>
      <c r="B71" s="78"/>
      <c r="C71" s="82"/>
      <c r="D71" s="83"/>
    </row>
    <row r="72" spans="1:4" s="44" customFormat="1" ht="15">
      <c r="A72" s="78"/>
      <c r="B72" s="78"/>
      <c r="C72" s="82"/>
      <c r="D72" s="83"/>
    </row>
    <row r="73" spans="1:4" s="44" customFormat="1" ht="15">
      <c r="A73" s="78"/>
      <c r="B73" s="78"/>
      <c r="C73" s="82"/>
      <c r="D73" s="83"/>
    </row>
    <row r="74" spans="1:4" s="44" customFormat="1" ht="15">
      <c r="A74" s="78"/>
      <c r="B74" s="78"/>
      <c r="C74" s="82"/>
      <c r="D74" s="83"/>
    </row>
    <row r="75" spans="1:4" s="44" customFormat="1" ht="15">
      <c r="A75" s="78"/>
      <c r="B75" s="78"/>
      <c r="C75" s="82"/>
      <c r="D75" s="83"/>
    </row>
    <row r="76" spans="1:4" s="44" customFormat="1" ht="15">
      <c r="A76" s="78"/>
      <c r="B76" s="78"/>
      <c r="C76" s="82"/>
      <c r="D76" s="83"/>
    </row>
    <row r="77" spans="1:4" s="44" customFormat="1" ht="15">
      <c r="A77" s="78"/>
      <c r="B77" s="78"/>
      <c r="C77" s="82"/>
      <c r="D77" s="83"/>
    </row>
    <row r="78" spans="1:4" s="44" customFormat="1" ht="15">
      <c r="A78" s="78"/>
      <c r="B78" s="78"/>
      <c r="C78" s="82"/>
      <c r="D78" s="83"/>
    </row>
    <row r="79" spans="1:4" s="44" customFormat="1" ht="15">
      <c r="A79" s="78"/>
      <c r="B79" s="78"/>
      <c r="C79" s="82"/>
      <c r="D79" s="83"/>
    </row>
    <row r="80" spans="1:4" s="44" customFormat="1" ht="15">
      <c r="A80" s="78"/>
      <c r="B80" s="78"/>
      <c r="C80" s="82"/>
      <c r="D80" s="83"/>
    </row>
    <row r="81" spans="1:4" s="44" customFormat="1" ht="15">
      <c r="A81" s="78"/>
      <c r="B81" s="78"/>
      <c r="C81" s="82"/>
      <c r="D81" s="83"/>
    </row>
    <row r="82" spans="1:4" s="44" customFormat="1" ht="15">
      <c r="A82" s="78"/>
      <c r="B82" s="78"/>
      <c r="C82" s="82"/>
      <c r="D82" s="83"/>
    </row>
    <row r="83" spans="1:4" s="44" customFormat="1" ht="15">
      <c r="A83" s="78"/>
      <c r="B83" s="78"/>
      <c r="C83" s="82"/>
      <c r="D83" s="83"/>
    </row>
    <row r="84" spans="1:4" s="44" customFormat="1" ht="15">
      <c r="A84" s="78"/>
      <c r="B84" s="78"/>
      <c r="C84" s="82"/>
      <c r="D84" s="83"/>
    </row>
    <row r="85" spans="1:4" s="44" customFormat="1" ht="15">
      <c r="A85" s="78"/>
      <c r="B85" s="78"/>
      <c r="C85" s="82"/>
      <c r="D85" s="83"/>
    </row>
    <row r="86" spans="1:4" s="44" customFormat="1" ht="15">
      <c r="A86" s="78"/>
      <c r="B86" s="78"/>
      <c r="C86" s="82"/>
      <c r="D86" s="83"/>
    </row>
    <row r="87" spans="1:4" s="44" customFormat="1" ht="15">
      <c r="A87" s="78"/>
      <c r="B87" s="78"/>
      <c r="C87" s="82"/>
      <c r="D87" s="83"/>
    </row>
    <row r="88" spans="1:4" s="44" customFormat="1" ht="15">
      <c r="A88" s="78"/>
      <c r="B88" s="78"/>
      <c r="C88" s="82"/>
      <c r="D88" s="83"/>
    </row>
    <row r="89" spans="1:4" s="44" customFormat="1" ht="15">
      <c r="A89" s="78"/>
      <c r="B89" s="78"/>
      <c r="C89" s="82"/>
      <c r="D89" s="83"/>
    </row>
    <row r="90" spans="1:4" s="44" customFormat="1" ht="15">
      <c r="A90" s="78"/>
      <c r="B90" s="78"/>
      <c r="C90" s="82"/>
      <c r="D90" s="83"/>
    </row>
    <row r="91" spans="1:4" s="44" customFormat="1" ht="15">
      <c r="A91" s="78"/>
      <c r="B91" s="78"/>
      <c r="C91" s="82"/>
      <c r="D91" s="83"/>
    </row>
    <row r="92" spans="1:4" s="44" customFormat="1" ht="15">
      <c r="A92" s="78"/>
      <c r="B92" s="78"/>
      <c r="C92" s="82"/>
      <c r="D92" s="83"/>
    </row>
    <row r="93" spans="1:4" s="44" customFormat="1" ht="15">
      <c r="A93" s="78"/>
      <c r="B93" s="78"/>
      <c r="C93" s="82"/>
      <c r="D93" s="83"/>
    </row>
    <row r="94" spans="1:4" s="44" customFormat="1" ht="15">
      <c r="A94" s="78"/>
      <c r="B94" s="78"/>
      <c r="C94" s="82"/>
      <c r="D94" s="83"/>
    </row>
    <row r="95" spans="1:4" s="44" customFormat="1" ht="15">
      <c r="A95" s="78"/>
      <c r="B95" s="78"/>
      <c r="C95" s="82"/>
      <c r="D95" s="83"/>
    </row>
    <row r="96" spans="1:4" s="44" customFormat="1" ht="15">
      <c r="A96" s="78"/>
      <c r="B96" s="78"/>
      <c r="C96" s="82"/>
      <c r="D96" s="83"/>
    </row>
    <row r="97" spans="1:4" s="44" customFormat="1" ht="15">
      <c r="A97" s="78"/>
      <c r="B97" s="78"/>
      <c r="C97" s="82"/>
      <c r="D97" s="83"/>
    </row>
    <row r="98" spans="1:4" s="44" customFormat="1" ht="15">
      <c r="A98" s="78"/>
      <c r="B98" s="78"/>
      <c r="C98" s="82"/>
      <c r="D98" s="83"/>
    </row>
    <row r="99" spans="1:4" s="44" customFormat="1" ht="15">
      <c r="A99" s="78"/>
      <c r="B99" s="78"/>
      <c r="C99" s="82"/>
      <c r="D99" s="83"/>
    </row>
    <row r="100" spans="1:4" s="44" customFormat="1" ht="15">
      <c r="A100" s="78"/>
      <c r="B100" s="78"/>
      <c r="C100" s="82"/>
      <c r="D100" s="83"/>
    </row>
    <row r="101" spans="1:4" s="44" customFormat="1" ht="15">
      <c r="A101" s="78"/>
      <c r="B101" s="78"/>
      <c r="C101" s="82"/>
      <c r="D101" s="83"/>
    </row>
    <row r="102" spans="1:4" s="44" customFormat="1" ht="15">
      <c r="A102" s="78"/>
      <c r="B102" s="78"/>
      <c r="C102" s="82"/>
      <c r="D102" s="83"/>
    </row>
    <row r="103" spans="1:4" s="44" customFormat="1" ht="15">
      <c r="A103" s="78"/>
      <c r="B103" s="78"/>
      <c r="C103" s="82"/>
      <c r="D103" s="83"/>
    </row>
    <row r="104" spans="1:4" s="44" customFormat="1" ht="15">
      <c r="A104" s="78"/>
      <c r="B104" s="78"/>
      <c r="C104" s="82"/>
      <c r="D104" s="83"/>
    </row>
    <row r="105" spans="1:4" s="44" customFormat="1" ht="15">
      <c r="A105" s="78"/>
      <c r="B105" s="78"/>
      <c r="C105" s="82"/>
      <c r="D105" s="83"/>
    </row>
    <row r="106" spans="1:4" s="44" customFormat="1" ht="15">
      <c r="A106" s="78"/>
      <c r="B106" s="78"/>
      <c r="C106" s="82"/>
      <c r="D106" s="83"/>
    </row>
    <row r="107" spans="1:4" s="44" customFormat="1" ht="15">
      <c r="A107" s="78"/>
      <c r="B107" s="78"/>
      <c r="C107" s="82"/>
      <c r="D107" s="83"/>
    </row>
    <row r="108" spans="1:4" s="44" customFormat="1" ht="15">
      <c r="A108" s="78"/>
      <c r="B108" s="78"/>
      <c r="C108" s="82"/>
      <c r="D108" s="83"/>
    </row>
    <row r="109" spans="1:4" s="44" customFormat="1" ht="15">
      <c r="A109" s="78"/>
      <c r="B109" s="78"/>
      <c r="C109" s="82"/>
      <c r="D109" s="83"/>
    </row>
    <row r="110" spans="1:4" s="44" customFormat="1" ht="15">
      <c r="A110" s="78"/>
      <c r="B110" s="78"/>
      <c r="C110" s="82"/>
      <c r="D110" s="83"/>
    </row>
    <row r="111" spans="1:4" s="44" customFormat="1" ht="15">
      <c r="A111" s="78"/>
      <c r="B111" s="78"/>
      <c r="C111" s="82"/>
      <c r="D111" s="83"/>
    </row>
    <row r="112" spans="1:4" s="44" customFormat="1" ht="15">
      <c r="A112" s="78"/>
      <c r="B112" s="78"/>
      <c r="C112" s="82"/>
      <c r="D112" s="83"/>
    </row>
    <row r="113" spans="1:4" s="44" customFormat="1" ht="15">
      <c r="A113" s="78"/>
      <c r="B113" s="78"/>
      <c r="C113" s="82"/>
      <c r="D113" s="83"/>
    </row>
    <row r="114" spans="1:4" s="44" customFormat="1" ht="15">
      <c r="A114" s="78"/>
      <c r="B114" s="78"/>
      <c r="C114" s="82"/>
      <c r="D114" s="83"/>
    </row>
    <row r="115" spans="1:4" s="44" customFormat="1" ht="15">
      <c r="A115" s="78"/>
      <c r="B115" s="78"/>
      <c r="C115" s="82"/>
      <c r="D115" s="83"/>
    </row>
    <row r="116" spans="1:4" s="44" customFormat="1" ht="15">
      <c r="A116" s="78"/>
      <c r="B116" s="78"/>
      <c r="C116" s="82"/>
      <c r="D116" s="83"/>
    </row>
    <row r="117" spans="1:4" s="44" customFormat="1" ht="15">
      <c r="A117" s="78"/>
      <c r="B117" s="78"/>
      <c r="C117" s="82"/>
      <c r="D117" s="83"/>
    </row>
    <row r="118" spans="1:4" s="44" customFormat="1" ht="15">
      <c r="A118" s="78"/>
      <c r="B118" s="78"/>
      <c r="C118" s="82"/>
      <c r="D118" s="83"/>
    </row>
    <row r="119" spans="1:4" s="44" customFormat="1" ht="15">
      <c r="A119" s="78"/>
      <c r="B119" s="78"/>
      <c r="C119" s="82"/>
      <c r="D119" s="83"/>
    </row>
    <row r="120" spans="1:4" s="44" customFormat="1" ht="15">
      <c r="A120" s="78"/>
      <c r="B120" s="78"/>
      <c r="C120" s="82"/>
      <c r="D120" s="83"/>
    </row>
    <row r="121" spans="1:4" s="44" customFormat="1" ht="15">
      <c r="A121" s="78"/>
      <c r="B121" s="78"/>
      <c r="C121" s="82"/>
      <c r="D121" s="83"/>
    </row>
    <row r="122" spans="1:4" s="44" customFormat="1" ht="15">
      <c r="A122" s="78"/>
      <c r="B122" s="78"/>
      <c r="C122" s="82"/>
      <c r="D122" s="83"/>
    </row>
    <row r="123" spans="1:4" s="44" customFormat="1" ht="15">
      <c r="A123" s="78"/>
      <c r="B123" s="78"/>
      <c r="C123" s="82"/>
      <c r="D123" s="83"/>
    </row>
    <row r="124" spans="1:4" s="44" customFormat="1" ht="15">
      <c r="A124" s="78"/>
      <c r="B124" s="78"/>
      <c r="C124" s="82"/>
      <c r="D124" s="83"/>
    </row>
    <row r="125" spans="1:4" s="44" customFormat="1" ht="15">
      <c r="A125" s="78"/>
      <c r="B125" s="78"/>
      <c r="C125" s="82"/>
      <c r="D125" s="83"/>
    </row>
    <row r="126" spans="1:4" s="44" customFormat="1" ht="15">
      <c r="A126" s="78"/>
      <c r="B126" s="78"/>
      <c r="C126" s="82"/>
      <c r="D126" s="83"/>
    </row>
    <row r="127" spans="1:4" s="44" customFormat="1" ht="15">
      <c r="A127" s="78"/>
      <c r="B127" s="78"/>
      <c r="C127" s="82"/>
      <c r="D127" s="83"/>
    </row>
    <row r="128" spans="1:4" s="44" customFormat="1" ht="15">
      <c r="A128" s="78"/>
      <c r="B128" s="78"/>
      <c r="C128" s="82"/>
      <c r="D128" s="83"/>
    </row>
    <row r="129" spans="1:4" s="44" customFormat="1" ht="15">
      <c r="A129" s="78"/>
      <c r="B129" s="78"/>
      <c r="C129" s="82"/>
      <c r="D129" s="83"/>
    </row>
    <row r="130" spans="1:4" s="44" customFormat="1" ht="15">
      <c r="A130" s="78"/>
      <c r="B130" s="78"/>
      <c r="C130" s="82"/>
      <c r="D130" s="83"/>
    </row>
    <row r="131" spans="1:4" s="44" customFormat="1" ht="15">
      <c r="A131" s="78"/>
      <c r="B131" s="78"/>
      <c r="C131" s="82"/>
      <c r="D131" s="83"/>
    </row>
    <row r="132" spans="1:4" s="44" customFormat="1" ht="15">
      <c r="A132" s="78"/>
      <c r="B132" s="78"/>
      <c r="C132" s="82"/>
      <c r="D132" s="83"/>
    </row>
    <row r="133" spans="1:4" s="44" customFormat="1" ht="15">
      <c r="A133" s="78"/>
      <c r="B133" s="78"/>
      <c r="C133" s="82"/>
      <c r="D133" s="83"/>
    </row>
    <row r="134" spans="1:4" s="44" customFormat="1" ht="15">
      <c r="A134" s="78"/>
      <c r="B134" s="78"/>
      <c r="C134" s="82"/>
      <c r="D134" s="83"/>
    </row>
    <row r="135" spans="1:4" s="44" customFormat="1" ht="15">
      <c r="A135" s="78"/>
      <c r="B135" s="78"/>
      <c r="C135" s="82"/>
      <c r="D135" s="83"/>
    </row>
    <row r="136" spans="1:4" s="44" customFormat="1" ht="15">
      <c r="A136" s="78"/>
      <c r="B136" s="78"/>
      <c r="C136" s="82"/>
      <c r="D136" s="83"/>
    </row>
  </sheetData>
  <mergeCells count="14">
    <mergeCell ref="A1:J1"/>
    <mergeCell ref="A3:B3"/>
    <mergeCell ref="G4:H4"/>
    <mergeCell ref="I4:J4"/>
    <mergeCell ref="A6:B6"/>
    <mergeCell ref="C4:D4"/>
    <mergeCell ref="E4:F4"/>
    <mergeCell ref="K4:L4"/>
    <mergeCell ref="A31:B31"/>
    <mergeCell ref="A4:B5"/>
    <mergeCell ref="A29:B30"/>
    <mergeCell ref="A28:B28"/>
    <mergeCell ref="A26:G26"/>
    <mergeCell ref="A27:B27"/>
  </mergeCells>
  <phoneticPr fontId="8"/>
  <printOptions horizontalCentered="1"/>
  <pageMargins left="0.49038461538461536" right="0.35433070866141736" top="0.98425196850393681" bottom="0.59055118110236227" header="0.51181102362204722" footer="0.51181102362204722"/>
  <pageSetup paperSize="9" scale="80" orientation="portrait" horizontalDpi="65532" verticalDpi="65532" r:id="rId1"/>
  <headerFooter alignWithMargins="0"/>
  <ignoredErrors>
    <ignoredError sqref="A8:A10 A14:A16 A19:A25" numberStoredAsText="1"/>
    <ignoredError sqref="H6 J6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9"/>
  <sheetViews>
    <sheetView showGridLines="0" zoomScaleSheetLayoutView="70" workbookViewId="0">
      <selection activeCell="D25" sqref="D25"/>
    </sheetView>
  </sheetViews>
  <sheetFormatPr defaultColWidth="11.125" defaultRowHeight="14.25"/>
  <cols>
    <col min="1" max="1" width="13.125" style="85" customWidth="1"/>
    <col min="2" max="3" width="15.5" style="85" customWidth="1"/>
    <col min="4" max="7" width="15.5" style="2" customWidth="1"/>
    <col min="8" max="9" width="7" style="2" customWidth="1"/>
    <col min="10" max="10" width="5.25" style="2" customWidth="1"/>
    <col min="11" max="27" width="7" style="2" customWidth="1"/>
    <col min="28" max="16384" width="11.125" style="2"/>
  </cols>
  <sheetData>
    <row r="1" spans="1:11" ht="18.75">
      <c r="A1" s="419" t="s">
        <v>229</v>
      </c>
      <c r="B1" s="419"/>
      <c r="C1" s="419"/>
      <c r="D1" s="419"/>
      <c r="E1" s="419"/>
      <c r="F1" s="419"/>
      <c r="G1" s="419"/>
      <c r="H1" s="89"/>
      <c r="I1" s="89"/>
      <c r="J1" s="89"/>
      <c r="K1" s="89"/>
    </row>
    <row r="2" spans="1:11" ht="8.25" customHeight="1">
      <c r="A2" s="87"/>
      <c r="B2" s="88"/>
      <c r="C2" s="88"/>
      <c r="D2" s="88"/>
      <c r="E2" s="88"/>
      <c r="F2" s="88"/>
      <c r="G2" s="88"/>
      <c r="H2" s="89"/>
      <c r="I2" s="89"/>
      <c r="J2" s="89"/>
      <c r="K2" s="89"/>
    </row>
    <row r="3" spans="1:11" s="14" customFormat="1" ht="17.25" customHeight="1" thickBot="1">
      <c r="A3" s="284"/>
      <c r="B3" s="285"/>
      <c r="C3" s="286"/>
      <c r="D3" s="286"/>
      <c r="E3" s="287" t="s">
        <v>70</v>
      </c>
      <c r="F3" s="288"/>
      <c r="G3" s="289"/>
    </row>
    <row r="4" spans="1:11" s="14" customFormat="1" ht="20.25" customHeight="1" thickTop="1">
      <c r="A4" s="501" t="s">
        <v>252</v>
      </c>
      <c r="B4" s="504" t="s">
        <v>125</v>
      </c>
      <c r="C4" s="507"/>
      <c r="D4" s="509" t="s">
        <v>49</v>
      </c>
      <c r="E4" s="510"/>
      <c r="F4" s="513"/>
      <c r="G4" s="513"/>
    </row>
    <row r="5" spans="1:11" s="14" customFormat="1" ht="20.25" customHeight="1">
      <c r="A5" s="502"/>
      <c r="B5" s="505"/>
      <c r="C5" s="508"/>
      <c r="D5" s="511"/>
      <c r="E5" s="512"/>
      <c r="F5" s="513"/>
      <c r="G5" s="513"/>
    </row>
    <row r="6" spans="1:11" s="86" customFormat="1" ht="23.25" customHeight="1">
      <c r="A6" s="503"/>
      <c r="B6" s="290" t="s">
        <v>321</v>
      </c>
      <c r="C6" s="291" t="s">
        <v>322</v>
      </c>
      <c r="D6" s="292" t="s">
        <v>321</v>
      </c>
      <c r="E6" s="291" t="s">
        <v>322</v>
      </c>
      <c r="F6" s="293"/>
      <c r="G6" s="293"/>
    </row>
    <row r="7" spans="1:11" s="86" customFormat="1" ht="24.95" customHeight="1">
      <c r="A7" s="348" t="s">
        <v>265</v>
      </c>
      <c r="B7" s="349">
        <v>3160216</v>
      </c>
      <c r="C7" s="349">
        <v>3387591</v>
      </c>
      <c r="D7" s="349">
        <v>449347</v>
      </c>
      <c r="E7" s="349">
        <v>441014</v>
      </c>
      <c r="F7" s="294"/>
      <c r="G7" s="294"/>
    </row>
    <row r="8" spans="1:11" s="86" customFormat="1" ht="24.95" customHeight="1">
      <c r="A8" s="348" t="s">
        <v>224</v>
      </c>
      <c r="B8" s="349">
        <v>3492256</v>
      </c>
      <c r="C8" s="349">
        <v>3420539</v>
      </c>
      <c r="D8" s="349">
        <v>448587</v>
      </c>
      <c r="E8" s="349">
        <v>435606</v>
      </c>
      <c r="F8" s="294"/>
      <c r="G8" s="294"/>
    </row>
    <row r="9" spans="1:11" s="86" customFormat="1" ht="24.95" customHeight="1">
      <c r="A9" s="348" t="s">
        <v>226</v>
      </c>
      <c r="B9" s="349">
        <v>3361092</v>
      </c>
      <c r="C9" s="349">
        <v>3310253</v>
      </c>
      <c r="D9" s="349">
        <v>472023</v>
      </c>
      <c r="E9" s="349">
        <v>460005</v>
      </c>
      <c r="F9" s="294"/>
      <c r="G9" s="294"/>
    </row>
    <row r="10" spans="1:11" s="14" customFormat="1" ht="24.95" customHeight="1">
      <c r="A10" s="348" t="s">
        <v>262</v>
      </c>
      <c r="B10" s="349">
        <v>3362317</v>
      </c>
      <c r="C10" s="349">
        <v>3308509</v>
      </c>
      <c r="D10" s="349">
        <v>496887</v>
      </c>
      <c r="E10" s="349">
        <v>487857</v>
      </c>
      <c r="F10" s="286"/>
      <c r="G10" s="286"/>
    </row>
    <row r="11" spans="1:11" s="14" customFormat="1" ht="24.95" customHeight="1">
      <c r="A11" s="348" t="s">
        <v>325</v>
      </c>
      <c r="B11" s="349">
        <v>3247849</v>
      </c>
      <c r="C11" s="349">
        <v>3150147</v>
      </c>
      <c r="D11" s="349">
        <v>554283</v>
      </c>
      <c r="E11" s="350">
        <v>543695</v>
      </c>
      <c r="F11" s="286"/>
      <c r="G11" s="286"/>
    </row>
    <row r="12" spans="1:11" ht="23.25" customHeight="1" thickBot="1">
      <c r="A12" s="500"/>
      <c r="B12" s="500"/>
      <c r="C12" s="500"/>
      <c r="D12" s="500"/>
      <c r="E12" s="286"/>
      <c r="F12" s="286"/>
      <c r="G12" s="295"/>
    </row>
    <row r="13" spans="1:11" ht="23.25" customHeight="1" thickTop="1">
      <c r="A13" s="501" t="s">
        <v>252</v>
      </c>
      <c r="B13" s="504" t="s">
        <v>81</v>
      </c>
      <c r="C13" s="501"/>
      <c r="D13" s="506" t="s">
        <v>323</v>
      </c>
      <c r="E13" s="501"/>
      <c r="F13" s="504" t="s">
        <v>55</v>
      </c>
      <c r="G13" s="501"/>
    </row>
    <row r="14" spans="1:11" ht="24.95" customHeight="1">
      <c r="A14" s="502"/>
      <c r="B14" s="505"/>
      <c r="C14" s="503"/>
      <c r="D14" s="505"/>
      <c r="E14" s="503"/>
      <c r="F14" s="505"/>
      <c r="G14" s="503"/>
    </row>
    <row r="15" spans="1:11" ht="24.95" customHeight="1">
      <c r="A15" s="503"/>
      <c r="B15" s="292" t="s">
        <v>321</v>
      </c>
      <c r="C15" s="292" t="s">
        <v>322</v>
      </c>
      <c r="D15" s="290" t="s">
        <v>321</v>
      </c>
      <c r="E15" s="290" t="s">
        <v>322</v>
      </c>
      <c r="F15" s="290" t="s">
        <v>321</v>
      </c>
      <c r="G15" s="291" t="s">
        <v>322</v>
      </c>
    </row>
    <row r="16" spans="1:11" ht="24.95" customHeight="1">
      <c r="A16" s="348" t="s">
        <v>265</v>
      </c>
      <c r="B16" s="351" t="s">
        <v>63</v>
      </c>
      <c r="C16" s="351" t="s">
        <v>63</v>
      </c>
      <c r="D16" s="349" t="s">
        <v>63</v>
      </c>
      <c r="E16" s="349" t="s">
        <v>63</v>
      </c>
      <c r="F16" s="349">
        <v>1025</v>
      </c>
      <c r="G16" s="349">
        <v>913</v>
      </c>
    </row>
    <row r="17" spans="1:11" s="14" customFormat="1" ht="24.95" customHeight="1">
      <c r="A17" s="348" t="s">
        <v>224</v>
      </c>
      <c r="B17" s="351" t="s">
        <v>63</v>
      </c>
      <c r="C17" s="351" t="s">
        <v>63</v>
      </c>
      <c r="D17" s="349" t="s">
        <v>63</v>
      </c>
      <c r="E17" s="349" t="s">
        <v>63</v>
      </c>
      <c r="F17" s="349">
        <v>1450</v>
      </c>
      <c r="G17" s="349">
        <v>1336</v>
      </c>
      <c r="H17" s="90"/>
      <c r="I17" s="90"/>
      <c r="J17" s="90"/>
      <c r="K17" s="90"/>
    </row>
    <row r="18" spans="1:11" ht="24.95" customHeight="1">
      <c r="A18" s="348" t="s">
        <v>226</v>
      </c>
      <c r="B18" s="351" t="s">
        <v>63</v>
      </c>
      <c r="C18" s="351" t="s">
        <v>63</v>
      </c>
      <c r="D18" s="349" t="s">
        <v>63</v>
      </c>
      <c r="E18" s="349" t="s">
        <v>63</v>
      </c>
      <c r="F18" s="349">
        <v>1069</v>
      </c>
      <c r="G18" s="349">
        <v>917</v>
      </c>
    </row>
    <row r="19" spans="1:11" ht="24.95" customHeight="1">
      <c r="A19" s="348" t="s">
        <v>262</v>
      </c>
      <c r="B19" s="351" t="s">
        <v>63</v>
      </c>
      <c r="C19" s="351" t="s">
        <v>63</v>
      </c>
      <c r="D19" s="351" t="s">
        <v>63</v>
      </c>
      <c r="E19" s="351" t="s">
        <v>63</v>
      </c>
      <c r="F19" s="349">
        <v>988</v>
      </c>
      <c r="G19" s="349">
        <v>796</v>
      </c>
    </row>
    <row r="20" spans="1:11" ht="24.95" customHeight="1">
      <c r="A20" s="353" t="s">
        <v>325</v>
      </c>
      <c r="B20" s="352" t="s">
        <v>63</v>
      </c>
      <c r="C20" s="352" t="s">
        <v>63</v>
      </c>
      <c r="D20" s="352" t="s">
        <v>63</v>
      </c>
      <c r="E20" s="352" t="s">
        <v>63</v>
      </c>
      <c r="F20" s="350">
        <v>1027</v>
      </c>
      <c r="G20" s="350">
        <v>845</v>
      </c>
    </row>
    <row r="21" spans="1:11" ht="17.25" customHeight="1">
      <c r="A21" s="296" t="s">
        <v>324</v>
      </c>
      <c r="B21" s="297"/>
      <c r="C21" s="296"/>
      <c r="D21" s="297"/>
      <c r="E21" s="297"/>
      <c r="F21" s="298"/>
      <c r="G21" s="298"/>
    </row>
    <row r="22" spans="1:11" ht="17.25" customHeight="1">
      <c r="A22" s="299"/>
      <c r="B22" s="299"/>
      <c r="C22" s="299"/>
      <c r="D22" s="133"/>
      <c r="E22" s="133"/>
      <c r="F22" s="300"/>
      <c r="G22" s="295" t="s">
        <v>336</v>
      </c>
    </row>
    <row r="23" spans="1:11" ht="17.25" customHeight="1"/>
    <row r="24" spans="1:11" ht="17.25" customHeight="1"/>
    <row r="25" spans="1:11" ht="17.25" customHeight="1"/>
    <row r="26" spans="1:11" ht="17.25" customHeight="1"/>
    <row r="27" spans="1:11" ht="17.25" customHeight="1"/>
    <row r="28" spans="1:11" ht="17.25" customHeight="1"/>
    <row r="29" spans="1:11" ht="17.25" customHeight="1"/>
    <row r="30" spans="1:11" ht="17.25" customHeight="1"/>
    <row r="31" spans="1:11" ht="17.25" customHeight="1"/>
    <row r="32" spans="1:1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</sheetData>
  <mergeCells count="10">
    <mergeCell ref="A1:G1"/>
    <mergeCell ref="A4:A6"/>
    <mergeCell ref="B4:C5"/>
    <mergeCell ref="D4:E5"/>
    <mergeCell ref="F4:G5"/>
    <mergeCell ref="A12:D12"/>
    <mergeCell ref="A13:A15"/>
    <mergeCell ref="B13:C14"/>
    <mergeCell ref="D13:E14"/>
    <mergeCell ref="F13:G14"/>
  </mergeCells>
  <phoneticPr fontId="8"/>
  <printOptions horizontalCentered="1"/>
  <pageMargins left="0.49038461538461536" right="0.44951923076923078" top="0.98425196850393681" bottom="0.59055118110236227" header="0.51181102362204722" footer="0.51181102362204722"/>
  <pageSetup paperSize="9" scale="89" orientation="portrait" r:id="rId1"/>
  <headerFooter alignWithMargins="0"/>
  <ignoredErrors>
    <ignoredError sqref="A8:A11 A17:A2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showGridLines="0" topLeftCell="A10" zoomScaleSheetLayoutView="106" workbookViewId="0">
      <selection activeCell="B4" sqref="B4"/>
    </sheetView>
  </sheetViews>
  <sheetFormatPr defaultColWidth="10.625" defaultRowHeight="14.25"/>
  <cols>
    <col min="1" max="1" width="1.375" style="2" customWidth="1"/>
    <col min="2" max="7" width="17.75" style="2" customWidth="1"/>
    <col min="8" max="8" width="16.5" style="2" customWidth="1"/>
    <col min="9" max="256" width="10.625" style="2"/>
    <col min="257" max="257" width="1.375" style="2" customWidth="1"/>
    <col min="258" max="258" width="10.75" style="2" customWidth="1"/>
    <col min="259" max="263" width="16.125" style="2" customWidth="1"/>
    <col min="264" max="264" width="16.5" style="2" customWidth="1"/>
    <col min="265" max="512" width="10.625" style="2"/>
    <col min="513" max="513" width="1.375" style="2" customWidth="1"/>
    <col min="514" max="514" width="10.75" style="2" customWidth="1"/>
    <col min="515" max="519" width="16.125" style="2" customWidth="1"/>
    <col min="520" max="520" width="16.5" style="2" customWidth="1"/>
    <col min="521" max="768" width="10.625" style="2"/>
    <col min="769" max="769" width="1.375" style="2" customWidth="1"/>
    <col min="770" max="770" width="10.75" style="2" customWidth="1"/>
    <col min="771" max="775" width="16.125" style="2" customWidth="1"/>
    <col min="776" max="776" width="16.5" style="2" customWidth="1"/>
    <col min="777" max="1024" width="10.625" style="2"/>
    <col min="1025" max="1025" width="1.375" style="2" customWidth="1"/>
    <col min="1026" max="1026" width="10.75" style="2" customWidth="1"/>
    <col min="1027" max="1031" width="16.125" style="2" customWidth="1"/>
    <col min="1032" max="1032" width="16.5" style="2" customWidth="1"/>
    <col min="1033" max="1280" width="10.625" style="2"/>
    <col min="1281" max="1281" width="1.375" style="2" customWidth="1"/>
    <col min="1282" max="1282" width="10.75" style="2" customWidth="1"/>
    <col min="1283" max="1287" width="16.125" style="2" customWidth="1"/>
    <col min="1288" max="1288" width="16.5" style="2" customWidth="1"/>
    <col min="1289" max="1536" width="10.625" style="2"/>
    <col min="1537" max="1537" width="1.375" style="2" customWidth="1"/>
    <col min="1538" max="1538" width="10.75" style="2" customWidth="1"/>
    <col min="1539" max="1543" width="16.125" style="2" customWidth="1"/>
    <col min="1544" max="1544" width="16.5" style="2" customWidth="1"/>
    <col min="1545" max="1792" width="10.625" style="2"/>
    <col min="1793" max="1793" width="1.375" style="2" customWidth="1"/>
    <col min="1794" max="1794" width="10.75" style="2" customWidth="1"/>
    <col min="1795" max="1799" width="16.125" style="2" customWidth="1"/>
    <col min="1800" max="1800" width="16.5" style="2" customWidth="1"/>
    <col min="1801" max="2048" width="10.625" style="2"/>
    <col min="2049" max="2049" width="1.375" style="2" customWidth="1"/>
    <col min="2050" max="2050" width="10.75" style="2" customWidth="1"/>
    <col min="2051" max="2055" width="16.125" style="2" customWidth="1"/>
    <col min="2056" max="2056" width="16.5" style="2" customWidth="1"/>
    <col min="2057" max="2304" width="10.625" style="2"/>
    <col min="2305" max="2305" width="1.375" style="2" customWidth="1"/>
    <col min="2306" max="2306" width="10.75" style="2" customWidth="1"/>
    <col min="2307" max="2311" width="16.125" style="2" customWidth="1"/>
    <col min="2312" max="2312" width="16.5" style="2" customWidth="1"/>
    <col min="2313" max="2560" width="10.625" style="2"/>
    <col min="2561" max="2561" width="1.375" style="2" customWidth="1"/>
    <col min="2562" max="2562" width="10.75" style="2" customWidth="1"/>
    <col min="2563" max="2567" width="16.125" style="2" customWidth="1"/>
    <col min="2568" max="2568" width="16.5" style="2" customWidth="1"/>
    <col min="2569" max="2816" width="10.625" style="2"/>
    <col min="2817" max="2817" width="1.375" style="2" customWidth="1"/>
    <col min="2818" max="2818" width="10.75" style="2" customWidth="1"/>
    <col min="2819" max="2823" width="16.125" style="2" customWidth="1"/>
    <col min="2824" max="2824" width="16.5" style="2" customWidth="1"/>
    <col min="2825" max="3072" width="10.625" style="2"/>
    <col min="3073" max="3073" width="1.375" style="2" customWidth="1"/>
    <col min="3074" max="3074" width="10.75" style="2" customWidth="1"/>
    <col min="3075" max="3079" width="16.125" style="2" customWidth="1"/>
    <col min="3080" max="3080" width="16.5" style="2" customWidth="1"/>
    <col min="3081" max="3328" width="10.625" style="2"/>
    <col min="3329" max="3329" width="1.375" style="2" customWidth="1"/>
    <col min="3330" max="3330" width="10.75" style="2" customWidth="1"/>
    <col min="3331" max="3335" width="16.125" style="2" customWidth="1"/>
    <col min="3336" max="3336" width="16.5" style="2" customWidth="1"/>
    <col min="3337" max="3584" width="10.625" style="2"/>
    <col min="3585" max="3585" width="1.375" style="2" customWidth="1"/>
    <col min="3586" max="3586" width="10.75" style="2" customWidth="1"/>
    <col min="3587" max="3591" width="16.125" style="2" customWidth="1"/>
    <col min="3592" max="3592" width="16.5" style="2" customWidth="1"/>
    <col min="3593" max="3840" width="10.625" style="2"/>
    <col min="3841" max="3841" width="1.375" style="2" customWidth="1"/>
    <col min="3842" max="3842" width="10.75" style="2" customWidth="1"/>
    <col min="3843" max="3847" width="16.125" style="2" customWidth="1"/>
    <col min="3848" max="3848" width="16.5" style="2" customWidth="1"/>
    <col min="3849" max="4096" width="10.625" style="2"/>
    <col min="4097" max="4097" width="1.375" style="2" customWidth="1"/>
    <col min="4098" max="4098" width="10.75" style="2" customWidth="1"/>
    <col min="4099" max="4103" width="16.125" style="2" customWidth="1"/>
    <col min="4104" max="4104" width="16.5" style="2" customWidth="1"/>
    <col min="4105" max="4352" width="10.625" style="2"/>
    <col min="4353" max="4353" width="1.375" style="2" customWidth="1"/>
    <col min="4354" max="4354" width="10.75" style="2" customWidth="1"/>
    <col min="4355" max="4359" width="16.125" style="2" customWidth="1"/>
    <col min="4360" max="4360" width="16.5" style="2" customWidth="1"/>
    <col min="4361" max="4608" width="10.625" style="2"/>
    <col min="4609" max="4609" width="1.375" style="2" customWidth="1"/>
    <col min="4610" max="4610" width="10.75" style="2" customWidth="1"/>
    <col min="4611" max="4615" width="16.125" style="2" customWidth="1"/>
    <col min="4616" max="4616" width="16.5" style="2" customWidth="1"/>
    <col min="4617" max="4864" width="10.625" style="2"/>
    <col min="4865" max="4865" width="1.375" style="2" customWidth="1"/>
    <col min="4866" max="4866" width="10.75" style="2" customWidth="1"/>
    <col min="4867" max="4871" width="16.125" style="2" customWidth="1"/>
    <col min="4872" max="4872" width="16.5" style="2" customWidth="1"/>
    <col min="4873" max="5120" width="10.625" style="2"/>
    <col min="5121" max="5121" width="1.375" style="2" customWidth="1"/>
    <col min="5122" max="5122" width="10.75" style="2" customWidth="1"/>
    <col min="5123" max="5127" width="16.125" style="2" customWidth="1"/>
    <col min="5128" max="5128" width="16.5" style="2" customWidth="1"/>
    <col min="5129" max="5376" width="10.625" style="2"/>
    <col min="5377" max="5377" width="1.375" style="2" customWidth="1"/>
    <col min="5378" max="5378" width="10.75" style="2" customWidth="1"/>
    <col min="5379" max="5383" width="16.125" style="2" customWidth="1"/>
    <col min="5384" max="5384" width="16.5" style="2" customWidth="1"/>
    <col min="5385" max="5632" width="10.625" style="2"/>
    <col min="5633" max="5633" width="1.375" style="2" customWidth="1"/>
    <col min="5634" max="5634" width="10.75" style="2" customWidth="1"/>
    <col min="5635" max="5639" width="16.125" style="2" customWidth="1"/>
    <col min="5640" max="5640" width="16.5" style="2" customWidth="1"/>
    <col min="5641" max="5888" width="10.625" style="2"/>
    <col min="5889" max="5889" width="1.375" style="2" customWidth="1"/>
    <col min="5890" max="5890" width="10.75" style="2" customWidth="1"/>
    <col min="5891" max="5895" width="16.125" style="2" customWidth="1"/>
    <col min="5896" max="5896" width="16.5" style="2" customWidth="1"/>
    <col min="5897" max="6144" width="10.625" style="2"/>
    <col min="6145" max="6145" width="1.375" style="2" customWidth="1"/>
    <col min="6146" max="6146" width="10.75" style="2" customWidth="1"/>
    <col min="6147" max="6151" width="16.125" style="2" customWidth="1"/>
    <col min="6152" max="6152" width="16.5" style="2" customWidth="1"/>
    <col min="6153" max="6400" width="10.625" style="2"/>
    <col min="6401" max="6401" width="1.375" style="2" customWidth="1"/>
    <col min="6402" max="6402" width="10.75" style="2" customWidth="1"/>
    <col min="6403" max="6407" width="16.125" style="2" customWidth="1"/>
    <col min="6408" max="6408" width="16.5" style="2" customWidth="1"/>
    <col min="6409" max="6656" width="10.625" style="2"/>
    <col min="6657" max="6657" width="1.375" style="2" customWidth="1"/>
    <col min="6658" max="6658" width="10.75" style="2" customWidth="1"/>
    <col min="6659" max="6663" width="16.125" style="2" customWidth="1"/>
    <col min="6664" max="6664" width="16.5" style="2" customWidth="1"/>
    <col min="6665" max="6912" width="10.625" style="2"/>
    <col min="6913" max="6913" width="1.375" style="2" customWidth="1"/>
    <col min="6914" max="6914" width="10.75" style="2" customWidth="1"/>
    <col min="6915" max="6919" width="16.125" style="2" customWidth="1"/>
    <col min="6920" max="6920" width="16.5" style="2" customWidth="1"/>
    <col min="6921" max="7168" width="10.625" style="2"/>
    <col min="7169" max="7169" width="1.375" style="2" customWidth="1"/>
    <col min="7170" max="7170" width="10.75" style="2" customWidth="1"/>
    <col min="7171" max="7175" width="16.125" style="2" customWidth="1"/>
    <col min="7176" max="7176" width="16.5" style="2" customWidth="1"/>
    <col min="7177" max="7424" width="10.625" style="2"/>
    <col min="7425" max="7425" width="1.375" style="2" customWidth="1"/>
    <col min="7426" max="7426" width="10.75" style="2" customWidth="1"/>
    <col min="7427" max="7431" width="16.125" style="2" customWidth="1"/>
    <col min="7432" max="7432" width="16.5" style="2" customWidth="1"/>
    <col min="7433" max="7680" width="10.625" style="2"/>
    <col min="7681" max="7681" width="1.375" style="2" customWidth="1"/>
    <col min="7682" max="7682" width="10.75" style="2" customWidth="1"/>
    <col min="7683" max="7687" width="16.125" style="2" customWidth="1"/>
    <col min="7688" max="7688" width="16.5" style="2" customWidth="1"/>
    <col min="7689" max="7936" width="10.625" style="2"/>
    <col min="7937" max="7937" width="1.375" style="2" customWidth="1"/>
    <col min="7938" max="7938" width="10.75" style="2" customWidth="1"/>
    <col min="7939" max="7943" width="16.125" style="2" customWidth="1"/>
    <col min="7944" max="7944" width="16.5" style="2" customWidth="1"/>
    <col min="7945" max="8192" width="10.625" style="2"/>
    <col min="8193" max="8193" width="1.375" style="2" customWidth="1"/>
    <col min="8194" max="8194" width="10.75" style="2" customWidth="1"/>
    <col min="8195" max="8199" width="16.125" style="2" customWidth="1"/>
    <col min="8200" max="8200" width="16.5" style="2" customWidth="1"/>
    <col min="8201" max="8448" width="10.625" style="2"/>
    <col min="8449" max="8449" width="1.375" style="2" customWidth="1"/>
    <col min="8450" max="8450" width="10.75" style="2" customWidth="1"/>
    <col min="8451" max="8455" width="16.125" style="2" customWidth="1"/>
    <col min="8456" max="8456" width="16.5" style="2" customWidth="1"/>
    <col min="8457" max="8704" width="10.625" style="2"/>
    <col min="8705" max="8705" width="1.375" style="2" customWidth="1"/>
    <col min="8706" max="8706" width="10.75" style="2" customWidth="1"/>
    <col min="8707" max="8711" width="16.125" style="2" customWidth="1"/>
    <col min="8712" max="8712" width="16.5" style="2" customWidth="1"/>
    <col min="8713" max="8960" width="10.625" style="2"/>
    <col min="8961" max="8961" width="1.375" style="2" customWidth="1"/>
    <col min="8962" max="8962" width="10.75" style="2" customWidth="1"/>
    <col min="8963" max="8967" width="16.125" style="2" customWidth="1"/>
    <col min="8968" max="8968" width="16.5" style="2" customWidth="1"/>
    <col min="8969" max="9216" width="10.625" style="2"/>
    <col min="9217" max="9217" width="1.375" style="2" customWidth="1"/>
    <col min="9218" max="9218" width="10.75" style="2" customWidth="1"/>
    <col min="9219" max="9223" width="16.125" style="2" customWidth="1"/>
    <col min="9224" max="9224" width="16.5" style="2" customWidth="1"/>
    <col min="9225" max="9472" width="10.625" style="2"/>
    <col min="9473" max="9473" width="1.375" style="2" customWidth="1"/>
    <col min="9474" max="9474" width="10.75" style="2" customWidth="1"/>
    <col min="9475" max="9479" width="16.125" style="2" customWidth="1"/>
    <col min="9480" max="9480" width="16.5" style="2" customWidth="1"/>
    <col min="9481" max="9728" width="10.625" style="2"/>
    <col min="9729" max="9729" width="1.375" style="2" customWidth="1"/>
    <col min="9730" max="9730" width="10.75" style="2" customWidth="1"/>
    <col min="9731" max="9735" width="16.125" style="2" customWidth="1"/>
    <col min="9736" max="9736" width="16.5" style="2" customWidth="1"/>
    <col min="9737" max="9984" width="10.625" style="2"/>
    <col min="9985" max="9985" width="1.375" style="2" customWidth="1"/>
    <col min="9986" max="9986" width="10.75" style="2" customWidth="1"/>
    <col min="9987" max="9991" width="16.125" style="2" customWidth="1"/>
    <col min="9992" max="9992" width="16.5" style="2" customWidth="1"/>
    <col min="9993" max="10240" width="10.625" style="2"/>
    <col min="10241" max="10241" width="1.375" style="2" customWidth="1"/>
    <col min="10242" max="10242" width="10.75" style="2" customWidth="1"/>
    <col min="10243" max="10247" width="16.125" style="2" customWidth="1"/>
    <col min="10248" max="10248" width="16.5" style="2" customWidth="1"/>
    <col min="10249" max="10496" width="10.625" style="2"/>
    <col min="10497" max="10497" width="1.375" style="2" customWidth="1"/>
    <col min="10498" max="10498" width="10.75" style="2" customWidth="1"/>
    <col min="10499" max="10503" width="16.125" style="2" customWidth="1"/>
    <col min="10504" max="10504" width="16.5" style="2" customWidth="1"/>
    <col min="10505" max="10752" width="10.625" style="2"/>
    <col min="10753" max="10753" width="1.375" style="2" customWidth="1"/>
    <col min="10754" max="10754" width="10.75" style="2" customWidth="1"/>
    <col min="10755" max="10759" width="16.125" style="2" customWidth="1"/>
    <col min="10760" max="10760" width="16.5" style="2" customWidth="1"/>
    <col min="10761" max="11008" width="10.625" style="2"/>
    <col min="11009" max="11009" width="1.375" style="2" customWidth="1"/>
    <col min="11010" max="11010" width="10.75" style="2" customWidth="1"/>
    <col min="11011" max="11015" width="16.125" style="2" customWidth="1"/>
    <col min="11016" max="11016" width="16.5" style="2" customWidth="1"/>
    <col min="11017" max="11264" width="10.625" style="2"/>
    <col min="11265" max="11265" width="1.375" style="2" customWidth="1"/>
    <col min="11266" max="11266" width="10.75" style="2" customWidth="1"/>
    <col min="11267" max="11271" width="16.125" style="2" customWidth="1"/>
    <col min="11272" max="11272" width="16.5" style="2" customWidth="1"/>
    <col min="11273" max="11520" width="10.625" style="2"/>
    <col min="11521" max="11521" width="1.375" style="2" customWidth="1"/>
    <col min="11522" max="11522" width="10.75" style="2" customWidth="1"/>
    <col min="11523" max="11527" width="16.125" style="2" customWidth="1"/>
    <col min="11528" max="11528" width="16.5" style="2" customWidth="1"/>
    <col min="11529" max="11776" width="10.625" style="2"/>
    <col min="11777" max="11777" width="1.375" style="2" customWidth="1"/>
    <col min="11778" max="11778" width="10.75" style="2" customWidth="1"/>
    <col min="11779" max="11783" width="16.125" style="2" customWidth="1"/>
    <col min="11784" max="11784" width="16.5" style="2" customWidth="1"/>
    <col min="11785" max="12032" width="10.625" style="2"/>
    <col min="12033" max="12033" width="1.375" style="2" customWidth="1"/>
    <col min="12034" max="12034" width="10.75" style="2" customWidth="1"/>
    <col min="12035" max="12039" width="16.125" style="2" customWidth="1"/>
    <col min="12040" max="12040" width="16.5" style="2" customWidth="1"/>
    <col min="12041" max="12288" width="10.625" style="2"/>
    <col min="12289" max="12289" width="1.375" style="2" customWidth="1"/>
    <col min="12290" max="12290" width="10.75" style="2" customWidth="1"/>
    <col min="12291" max="12295" width="16.125" style="2" customWidth="1"/>
    <col min="12296" max="12296" width="16.5" style="2" customWidth="1"/>
    <col min="12297" max="12544" width="10.625" style="2"/>
    <col min="12545" max="12545" width="1.375" style="2" customWidth="1"/>
    <col min="12546" max="12546" width="10.75" style="2" customWidth="1"/>
    <col min="12547" max="12551" width="16.125" style="2" customWidth="1"/>
    <col min="12552" max="12552" width="16.5" style="2" customWidth="1"/>
    <col min="12553" max="12800" width="10.625" style="2"/>
    <col min="12801" max="12801" width="1.375" style="2" customWidth="1"/>
    <col min="12802" max="12802" width="10.75" style="2" customWidth="1"/>
    <col min="12803" max="12807" width="16.125" style="2" customWidth="1"/>
    <col min="12808" max="12808" width="16.5" style="2" customWidth="1"/>
    <col min="12809" max="13056" width="10.625" style="2"/>
    <col min="13057" max="13057" width="1.375" style="2" customWidth="1"/>
    <col min="13058" max="13058" width="10.75" style="2" customWidth="1"/>
    <col min="13059" max="13063" width="16.125" style="2" customWidth="1"/>
    <col min="13064" max="13064" width="16.5" style="2" customWidth="1"/>
    <col min="13065" max="13312" width="10.625" style="2"/>
    <col min="13313" max="13313" width="1.375" style="2" customWidth="1"/>
    <col min="13314" max="13314" width="10.75" style="2" customWidth="1"/>
    <col min="13315" max="13319" width="16.125" style="2" customWidth="1"/>
    <col min="13320" max="13320" width="16.5" style="2" customWidth="1"/>
    <col min="13321" max="13568" width="10.625" style="2"/>
    <col min="13569" max="13569" width="1.375" style="2" customWidth="1"/>
    <col min="13570" max="13570" width="10.75" style="2" customWidth="1"/>
    <col min="13571" max="13575" width="16.125" style="2" customWidth="1"/>
    <col min="13576" max="13576" width="16.5" style="2" customWidth="1"/>
    <col min="13577" max="13824" width="10.625" style="2"/>
    <col min="13825" max="13825" width="1.375" style="2" customWidth="1"/>
    <col min="13826" max="13826" width="10.75" style="2" customWidth="1"/>
    <col min="13827" max="13831" width="16.125" style="2" customWidth="1"/>
    <col min="13832" max="13832" width="16.5" style="2" customWidth="1"/>
    <col min="13833" max="14080" width="10.625" style="2"/>
    <col min="14081" max="14081" width="1.375" style="2" customWidth="1"/>
    <col min="14082" max="14082" width="10.75" style="2" customWidth="1"/>
    <col min="14083" max="14087" width="16.125" style="2" customWidth="1"/>
    <col min="14088" max="14088" width="16.5" style="2" customWidth="1"/>
    <col min="14089" max="14336" width="10.625" style="2"/>
    <col min="14337" max="14337" width="1.375" style="2" customWidth="1"/>
    <col min="14338" max="14338" width="10.75" style="2" customWidth="1"/>
    <col min="14339" max="14343" width="16.125" style="2" customWidth="1"/>
    <col min="14344" max="14344" width="16.5" style="2" customWidth="1"/>
    <col min="14345" max="14592" width="10.625" style="2"/>
    <col min="14593" max="14593" width="1.375" style="2" customWidth="1"/>
    <col min="14594" max="14594" width="10.75" style="2" customWidth="1"/>
    <col min="14595" max="14599" width="16.125" style="2" customWidth="1"/>
    <col min="14600" max="14600" width="16.5" style="2" customWidth="1"/>
    <col min="14601" max="14848" width="10.625" style="2"/>
    <col min="14849" max="14849" width="1.375" style="2" customWidth="1"/>
    <col min="14850" max="14850" width="10.75" style="2" customWidth="1"/>
    <col min="14851" max="14855" width="16.125" style="2" customWidth="1"/>
    <col min="14856" max="14856" width="16.5" style="2" customWidth="1"/>
    <col min="14857" max="15104" width="10.625" style="2"/>
    <col min="15105" max="15105" width="1.375" style="2" customWidth="1"/>
    <col min="15106" max="15106" width="10.75" style="2" customWidth="1"/>
    <col min="15107" max="15111" width="16.125" style="2" customWidth="1"/>
    <col min="15112" max="15112" width="16.5" style="2" customWidth="1"/>
    <col min="15113" max="15360" width="10.625" style="2"/>
    <col min="15361" max="15361" width="1.375" style="2" customWidth="1"/>
    <col min="15362" max="15362" width="10.75" style="2" customWidth="1"/>
    <col min="15363" max="15367" width="16.125" style="2" customWidth="1"/>
    <col min="15368" max="15368" width="16.5" style="2" customWidth="1"/>
    <col min="15369" max="15616" width="10.625" style="2"/>
    <col min="15617" max="15617" width="1.375" style="2" customWidth="1"/>
    <col min="15618" max="15618" width="10.75" style="2" customWidth="1"/>
    <col min="15619" max="15623" width="16.125" style="2" customWidth="1"/>
    <col min="15624" max="15624" width="16.5" style="2" customWidth="1"/>
    <col min="15625" max="15872" width="10.625" style="2"/>
    <col min="15873" max="15873" width="1.375" style="2" customWidth="1"/>
    <col min="15874" max="15874" width="10.75" style="2" customWidth="1"/>
    <col min="15875" max="15879" width="16.125" style="2" customWidth="1"/>
    <col min="15880" max="15880" width="16.5" style="2" customWidth="1"/>
    <col min="15881" max="16128" width="10.625" style="2"/>
    <col min="16129" max="16129" width="1.375" style="2" customWidth="1"/>
    <col min="16130" max="16130" width="10.75" style="2" customWidth="1"/>
    <col min="16131" max="16135" width="16.125" style="2" customWidth="1"/>
    <col min="16136" max="16136" width="16.5" style="2" customWidth="1"/>
    <col min="16137" max="16384" width="10.625" style="2"/>
  </cols>
  <sheetData>
    <row r="1" spans="1:7" s="50" customFormat="1" ht="18.75">
      <c r="A1" s="419" t="s">
        <v>228</v>
      </c>
      <c r="B1" s="419"/>
      <c r="C1" s="419"/>
      <c r="D1" s="419"/>
      <c r="E1" s="419"/>
      <c r="F1" s="419"/>
      <c r="G1" s="419"/>
    </row>
    <row r="2" spans="1:7" s="14" customFormat="1" ht="11.25" customHeight="1"/>
    <row r="3" spans="1:7" s="5" customFormat="1" ht="12.75" customHeight="1">
      <c r="A3" s="301"/>
      <c r="B3" s="134"/>
      <c r="C3" s="134"/>
      <c r="D3" s="519"/>
      <c r="E3" s="519"/>
      <c r="F3" s="519"/>
      <c r="G3" s="519" t="s">
        <v>70</v>
      </c>
    </row>
    <row r="4" spans="1:7" s="5" customFormat="1" ht="6.75" customHeight="1">
      <c r="A4" s="134"/>
      <c r="B4" s="134"/>
      <c r="C4" s="134"/>
      <c r="D4" s="519"/>
      <c r="E4" s="519"/>
      <c r="F4" s="519"/>
      <c r="G4" s="519"/>
    </row>
    <row r="5" spans="1:7" s="5" customFormat="1" ht="29.25" customHeight="1">
      <c r="A5" s="446" t="s">
        <v>75</v>
      </c>
      <c r="B5" s="518"/>
      <c r="C5" s="303" t="s">
        <v>287</v>
      </c>
      <c r="D5" s="303" t="s">
        <v>288</v>
      </c>
      <c r="E5" s="303" t="s">
        <v>289</v>
      </c>
      <c r="F5" s="303" t="s">
        <v>290</v>
      </c>
      <c r="G5" s="303" t="s">
        <v>329</v>
      </c>
    </row>
    <row r="6" spans="1:7" s="91" customFormat="1" ht="22.5" customHeight="1">
      <c r="A6" s="514" t="s">
        <v>156</v>
      </c>
      <c r="B6" s="515"/>
      <c r="C6" s="141"/>
      <c r="D6" s="141"/>
      <c r="E6" s="141"/>
      <c r="F6" s="141"/>
      <c r="G6" s="141"/>
    </row>
    <row r="7" spans="1:7" s="147" customFormat="1" ht="22.5" customHeight="1">
      <c r="A7" s="141"/>
      <c r="B7" s="142" t="s">
        <v>113</v>
      </c>
      <c r="C7" s="93">
        <v>474734</v>
      </c>
      <c r="D7" s="93">
        <v>477650</v>
      </c>
      <c r="E7" s="93">
        <v>461732</v>
      </c>
      <c r="F7" s="93">
        <v>459781</v>
      </c>
      <c r="G7" s="93">
        <v>464979</v>
      </c>
    </row>
    <row r="8" spans="1:7" s="147" customFormat="1" ht="22.5" customHeight="1">
      <c r="A8" s="92"/>
      <c r="B8" s="142" t="s">
        <v>181</v>
      </c>
      <c r="C8" s="93">
        <v>414958</v>
      </c>
      <c r="D8" s="93">
        <v>423529</v>
      </c>
      <c r="E8" s="93">
        <v>426341</v>
      </c>
      <c r="F8" s="93">
        <v>428811</v>
      </c>
      <c r="G8" s="93">
        <v>441903</v>
      </c>
    </row>
    <row r="9" spans="1:7" s="147" customFormat="1" ht="22.5" customHeight="1">
      <c r="A9" s="92"/>
      <c r="B9" s="142" t="s">
        <v>173</v>
      </c>
      <c r="C9" s="93">
        <v>26963</v>
      </c>
      <c r="D9" s="93">
        <v>73886</v>
      </c>
      <c r="E9" s="93">
        <v>50288</v>
      </c>
      <c r="F9" s="93">
        <v>57600</v>
      </c>
      <c r="G9" s="93">
        <v>57097</v>
      </c>
    </row>
    <row r="10" spans="1:7" s="147" customFormat="1" ht="22.5" customHeight="1">
      <c r="A10" s="143"/>
      <c r="B10" s="142" t="s">
        <v>65</v>
      </c>
      <c r="C10" s="93">
        <v>175790</v>
      </c>
      <c r="D10" s="93">
        <v>236538</v>
      </c>
      <c r="E10" s="93">
        <v>224554</v>
      </c>
      <c r="F10" s="93">
        <v>236532</v>
      </c>
      <c r="G10" s="93">
        <v>230787</v>
      </c>
    </row>
    <row r="11" spans="1:7" s="91" customFormat="1" ht="22.5" customHeight="1">
      <c r="A11" s="516" t="s">
        <v>195</v>
      </c>
      <c r="B11" s="517"/>
      <c r="C11" s="141"/>
      <c r="D11" s="141"/>
      <c r="E11" s="141"/>
      <c r="F11" s="141"/>
      <c r="G11" s="141"/>
    </row>
    <row r="12" spans="1:7" s="147" customFormat="1" ht="22.5" customHeight="1">
      <c r="A12" s="141"/>
      <c r="B12" s="142" t="s">
        <v>113</v>
      </c>
      <c r="C12" s="144">
        <v>106217</v>
      </c>
      <c r="D12" s="93">
        <v>108123</v>
      </c>
      <c r="E12" s="93">
        <v>172530</v>
      </c>
      <c r="F12" s="93">
        <v>107698</v>
      </c>
      <c r="G12" s="93">
        <v>105549</v>
      </c>
    </row>
    <row r="13" spans="1:7" s="147" customFormat="1" ht="22.5" customHeight="1">
      <c r="A13" s="92"/>
      <c r="B13" s="142" t="s">
        <v>181</v>
      </c>
      <c r="C13" s="144">
        <v>99756</v>
      </c>
      <c r="D13" s="93">
        <v>102891</v>
      </c>
      <c r="E13" s="93">
        <v>161313</v>
      </c>
      <c r="F13" s="93">
        <v>104276</v>
      </c>
      <c r="G13" s="93">
        <v>106840</v>
      </c>
    </row>
    <row r="14" spans="1:7" s="147" customFormat="1" ht="22.5" customHeight="1">
      <c r="A14" s="92"/>
      <c r="B14" s="142" t="s">
        <v>173</v>
      </c>
      <c r="C14" s="144">
        <v>106537</v>
      </c>
      <c r="D14" s="93">
        <v>28460</v>
      </c>
      <c r="E14" s="93">
        <v>30438</v>
      </c>
      <c r="F14" s="93">
        <v>33079</v>
      </c>
      <c r="G14" s="93">
        <v>29311</v>
      </c>
    </row>
    <row r="15" spans="1:7" s="147" customFormat="1" ht="22.5" customHeight="1">
      <c r="A15" s="92"/>
      <c r="B15" s="142" t="s">
        <v>65</v>
      </c>
      <c r="C15" s="144">
        <v>117779</v>
      </c>
      <c r="D15" s="93">
        <v>52037</v>
      </c>
      <c r="E15" s="93">
        <v>56662</v>
      </c>
      <c r="F15" s="93">
        <v>51849</v>
      </c>
      <c r="G15" s="93">
        <v>49076</v>
      </c>
    </row>
    <row r="16" spans="1:7" s="147" customFormat="1" ht="22.5" customHeight="1">
      <c r="A16" s="516" t="s">
        <v>196</v>
      </c>
      <c r="B16" s="517"/>
      <c r="C16" s="141"/>
      <c r="D16" s="141"/>
      <c r="E16" s="141"/>
      <c r="F16" s="141"/>
      <c r="G16" s="141"/>
    </row>
    <row r="17" spans="1:7" s="147" customFormat="1" ht="22.5" customHeight="1">
      <c r="A17" s="141"/>
      <c r="B17" s="142" t="s">
        <v>113</v>
      </c>
      <c r="C17" s="144">
        <v>364805</v>
      </c>
      <c r="D17" s="93">
        <v>359565</v>
      </c>
      <c r="E17" s="93">
        <v>407819</v>
      </c>
      <c r="F17" s="93">
        <v>468385</v>
      </c>
      <c r="G17" s="358">
        <v>414099</v>
      </c>
    </row>
    <row r="18" spans="1:7" s="147" customFormat="1" ht="22.5" customHeight="1">
      <c r="A18" s="92"/>
      <c r="B18" s="142" t="s">
        <v>181</v>
      </c>
      <c r="C18" s="144">
        <v>351691</v>
      </c>
      <c r="D18" s="93">
        <v>355596</v>
      </c>
      <c r="E18" s="93">
        <v>380965</v>
      </c>
      <c r="F18" s="93">
        <v>401676</v>
      </c>
      <c r="G18" s="358">
        <v>403842</v>
      </c>
    </row>
    <row r="19" spans="1:7" s="147" customFormat="1" ht="22.5" customHeight="1">
      <c r="A19" s="92"/>
      <c r="B19" s="142" t="s">
        <v>173</v>
      </c>
      <c r="C19" s="144">
        <v>622532</v>
      </c>
      <c r="D19" s="93">
        <v>716129</v>
      </c>
      <c r="E19" s="93">
        <v>704053</v>
      </c>
      <c r="F19" s="93">
        <v>657557</v>
      </c>
      <c r="G19" s="358">
        <v>476402</v>
      </c>
    </row>
    <row r="20" spans="1:7" s="147" customFormat="1" ht="22.5" customHeight="1">
      <c r="A20" s="92"/>
      <c r="B20" s="142" t="s">
        <v>65</v>
      </c>
      <c r="C20" s="144">
        <v>660329</v>
      </c>
      <c r="D20" s="93">
        <v>778544</v>
      </c>
      <c r="E20" s="93">
        <v>827684</v>
      </c>
      <c r="F20" s="93">
        <v>761827</v>
      </c>
      <c r="G20" s="358">
        <v>644117</v>
      </c>
    </row>
    <row r="21" spans="1:7" s="147" customFormat="1" ht="11.25" customHeight="1">
      <c r="A21" s="113"/>
      <c r="B21" s="112"/>
      <c r="C21" s="113"/>
      <c r="D21" s="113"/>
      <c r="E21" s="113"/>
      <c r="F21" s="113"/>
      <c r="G21" s="113"/>
    </row>
    <row r="22" spans="1:7" s="134" customFormat="1" ht="17.25" customHeight="1">
      <c r="A22" s="115"/>
      <c r="B22" s="145" t="s">
        <v>30</v>
      </c>
      <c r="C22" s="145"/>
      <c r="D22" s="145"/>
    </row>
    <row r="23" spans="1:7" s="134" customFormat="1">
      <c r="B23" s="146" t="s">
        <v>197</v>
      </c>
      <c r="E23" s="304"/>
      <c r="F23" s="304"/>
    </row>
    <row r="24" spans="1:7" s="134" customFormat="1">
      <c r="B24" s="146"/>
      <c r="E24" s="304"/>
      <c r="F24" s="304"/>
      <c r="G24" s="304" t="s">
        <v>198</v>
      </c>
    </row>
  </sheetData>
  <mergeCells count="9">
    <mergeCell ref="A6:B6"/>
    <mergeCell ref="A11:B11"/>
    <mergeCell ref="A16:B16"/>
    <mergeCell ref="A1:G1"/>
    <mergeCell ref="A5:B5"/>
    <mergeCell ref="F3:F4"/>
    <mergeCell ref="G3:G4"/>
    <mergeCell ref="E3:E4"/>
    <mergeCell ref="D3:D4"/>
  </mergeCells>
  <phoneticPr fontId="8"/>
  <printOptions horizontalCentered="1"/>
  <pageMargins left="0.78740157480314965" right="0.78740157480314965" top="0.98425196850393681" bottom="0.59055118110236227" header="0.51181102362204722" footer="0.51181102362204722"/>
  <pageSetup paperSize="9" orientation="landscape" horizontalDpi="65532" vertic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1"/>
  <sheetViews>
    <sheetView showGridLines="0" zoomScaleSheetLayoutView="70" workbookViewId="0">
      <selection activeCell="N8" sqref="N8"/>
    </sheetView>
  </sheetViews>
  <sheetFormatPr defaultColWidth="10.625" defaultRowHeight="14.25"/>
  <cols>
    <col min="1" max="1" width="23" style="2" customWidth="1"/>
    <col min="2" max="2" width="15.375" style="12" customWidth="1"/>
    <col min="3" max="3" width="11.625" style="2" customWidth="1"/>
    <col min="4" max="8" width="10.25" style="2" customWidth="1"/>
    <col min="9" max="9" width="10.25" style="13" customWidth="1"/>
    <col min="10" max="10" width="5.25" style="2" customWidth="1"/>
    <col min="11" max="27" width="7" style="2" customWidth="1"/>
    <col min="28" max="245" width="8.625" style="2" customWidth="1"/>
    <col min="246" max="256" width="10.625" style="2"/>
    <col min="257" max="257" width="22.125" style="2" customWidth="1"/>
    <col min="258" max="258" width="11.125" style="2" customWidth="1"/>
    <col min="259" max="265" width="9.25" style="2" customWidth="1"/>
    <col min="266" max="501" width="8.625" style="2" customWidth="1"/>
    <col min="502" max="512" width="10.625" style="2"/>
    <col min="513" max="513" width="22.125" style="2" customWidth="1"/>
    <col min="514" max="514" width="11.125" style="2" customWidth="1"/>
    <col min="515" max="521" width="9.25" style="2" customWidth="1"/>
    <col min="522" max="757" width="8.625" style="2" customWidth="1"/>
    <col min="758" max="768" width="10.625" style="2"/>
    <col min="769" max="769" width="22.125" style="2" customWidth="1"/>
    <col min="770" max="770" width="11.125" style="2" customWidth="1"/>
    <col min="771" max="777" width="9.25" style="2" customWidth="1"/>
    <col min="778" max="1013" width="8.625" style="2" customWidth="1"/>
    <col min="1014" max="1024" width="10.625" style="2"/>
    <col min="1025" max="1025" width="22.125" style="2" customWidth="1"/>
    <col min="1026" max="1026" width="11.125" style="2" customWidth="1"/>
    <col min="1027" max="1033" width="9.25" style="2" customWidth="1"/>
    <col min="1034" max="1269" width="8.625" style="2" customWidth="1"/>
    <col min="1270" max="1280" width="10.625" style="2"/>
    <col min="1281" max="1281" width="22.125" style="2" customWidth="1"/>
    <col min="1282" max="1282" width="11.125" style="2" customWidth="1"/>
    <col min="1283" max="1289" width="9.25" style="2" customWidth="1"/>
    <col min="1290" max="1525" width="8.625" style="2" customWidth="1"/>
    <col min="1526" max="1536" width="10.625" style="2"/>
    <col min="1537" max="1537" width="22.125" style="2" customWidth="1"/>
    <col min="1538" max="1538" width="11.125" style="2" customWidth="1"/>
    <col min="1539" max="1545" width="9.25" style="2" customWidth="1"/>
    <col min="1546" max="1781" width="8.625" style="2" customWidth="1"/>
    <col min="1782" max="1792" width="10.625" style="2"/>
    <col min="1793" max="1793" width="22.125" style="2" customWidth="1"/>
    <col min="1794" max="1794" width="11.125" style="2" customWidth="1"/>
    <col min="1795" max="1801" width="9.25" style="2" customWidth="1"/>
    <col min="1802" max="2037" width="8.625" style="2" customWidth="1"/>
    <col min="2038" max="2048" width="10.625" style="2"/>
    <col min="2049" max="2049" width="22.125" style="2" customWidth="1"/>
    <col min="2050" max="2050" width="11.125" style="2" customWidth="1"/>
    <col min="2051" max="2057" width="9.25" style="2" customWidth="1"/>
    <col min="2058" max="2293" width="8.625" style="2" customWidth="1"/>
    <col min="2294" max="2304" width="10.625" style="2"/>
    <col min="2305" max="2305" width="22.125" style="2" customWidth="1"/>
    <col min="2306" max="2306" width="11.125" style="2" customWidth="1"/>
    <col min="2307" max="2313" width="9.25" style="2" customWidth="1"/>
    <col min="2314" max="2549" width="8.625" style="2" customWidth="1"/>
    <col min="2550" max="2560" width="10.625" style="2"/>
    <col min="2561" max="2561" width="22.125" style="2" customWidth="1"/>
    <col min="2562" max="2562" width="11.125" style="2" customWidth="1"/>
    <col min="2563" max="2569" width="9.25" style="2" customWidth="1"/>
    <col min="2570" max="2805" width="8.625" style="2" customWidth="1"/>
    <col min="2806" max="2816" width="10.625" style="2"/>
    <col min="2817" max="2817" width="22.125" style="2" customWidth="1"/>
    <col min="2818" max="2818" width="11.125" style="2" customWidth="1"/>
    <col min="2819" max="2825" width="9.25" style="2" customWidth="1"/>
    <col min="2826" max="3061" width="8.625" style="2" customWidth="1"/>
    <col min="3062" max="3072" width="10.625" style="2"/>
    <col min="3073" max="3073" width="22.125" style="2" customWidth="1"/>
    <col min="3074" max="3074" width="11.125" style="2" customWidth="1"/>
    <col min="3075" max="3081" width="9.25" style="2" customWidth="1"/>
    <col min="3082" max="3317" width="8.625" style="2" customWidth="1"/>
    <col min="3318" max="3328" width="10.625" style="2"/>
    <col min="3329" max="3329" width="22.125" style="2" customWidth="1"/>
    <col min="3330" max="3330" width="11.125" style="2" customWidth="1"/>
    <col min="3331" max="3337" width="9.25" style="2" customWidth="1"/>
    <col min="3338" max="3573" width="8.625" style="2" customWidth="1"/>
    <col min="3574" max="3584" width="10.625" style="2"/>
    <col min="3585" max="3585" width="22.125" style="2" customWidth="1"/>
    <col min="3586" max="3586" width="11.125" style="2" customWidth="1"/>
    <col min="3587" max="3593" width="9.25" style="2" customWidth="1"/>
    <col min="3594" max="3829" width="8.625" style="2" customWidth="1"/>
    <col min="3830" max="3840" width="10.625" style="2"/>
    <col min="3841" max="3841" width="22.125" style="2" customWidth="1"/>
    <col min="3842" max="3842" width="11.125" style="2" customWidth="1"/>
    <col min="3843" max="3849" width="9.25" style="2" customWidth="1"/>
    <col min="3850" max="4085" width="8.625" style="2" customWidth="1"/>
    <col min="4086" max="4096" width="10.625" style="2"/>
    <col min="4097" max="4097" width="22.125" style="2" customWidth="1"/>
    <col min="4098" max="4098" width="11.125" style="2" customWidth="1"/>
    <col min="4099" max="4105" width="9.25" style="2" customWidth="1"/>
    <col min="4106" max="4341" width="8.625" style="2" customWidth="1"/>
    <col min="4342" max="4352" width="10.625" style="2"/>
    <col min="4353" max="4353" width="22.125" style="2" customWidth="1"/>
    <col min="4354" max="4354" width="11.125" style="2" customWidth="1"/>
    <col min="4355" max="4361" width="9.25" style="2" customWidth="1"/>
    <col min="4362" max="4597" width="8.625" style="2" customWidth="1"/>
    <col min="4598" max="4608" width="10.625" style="2"/>
    <col min="4609" max="4609" width="22.125" style="2" customWidth="1"/>
    <col min="4610" max="4610" width="11.125" style="2" customWidth="1"/>
    <col min="4611" max="4617" width="9.25" style="2" customWidth="1"/>
    <col min="4618" max="4853" width="8.625" style="2" customWidth="1"/>
    <col min="4854" max="4864" width="10.625" style="2"/>
    <col min="4865" max="4865" width="22.125" style="2" customWidth="1"/>
    <col min="4866" max="4866" width="11.125" style="2" customWidth="1"/>
    <col min="4867" max="4873" width="9.25" style="2" customWidth="1"/>
    <col min="4874" max="5109" width="8.625" style="2" customWidth="1"/>
    <col min="5110" max="5120" width="10.625" style="2"/>
    <col min="5121" max="5121" width="22.125" style="2" customWidth="1"/>
    <col min="5122" max="5122" width="11.125" style="2" customWidth="1"/>
    <col min="5123" max="5129" width="9.25" style="2" customWidth="1"/>
    <col min="5130" max="5365" width="8.625" style="2" customWidth="1"/>
    <col min="5366" max="5376" width="10.625" style="2"/>
    <col min="5377" max="5377" width="22.125" style="2" customWidth="1"/>
    <col min="5378" max="5378" width="11.125" style="2" customWidth="1"/>
    <col min="5379" max="5385" width="9.25" style="2" customWidth="1"/>
    <col min="5386" max="5621" width="8.625" style="2" customWidth="1"/>
    <col min="5622" max="5632" width="10.625" style="2"/>
    <col min="5633" max="5633" width="22.125" style="2" customWidth="1"/>
    <col min="5634" max="5634" width="11.125" style="2" customWidth="1"/>
    <col min="5635" max="5641" width="9.25" style="2" customWidth="1"/>
    <col min="5642" max="5877" width="8.625" style="2" customWidth="1"/>
    <col min="5878" max="5888" width="10.625" style="2"/>
    <col min="5889" max="5889" width="22.125" style="2" customWidth="1"/>
    <col min="5890" max="5890" width="11.125" style="2" customWidth="1"/>
    <col min="5891" max="5897" width="9.25" style="2" customWidth="1"/>
    <col min="5898" max="6133" width="8.625" style="2" customWidth="1"/>
    <col min="6134" max="6144" width="10.625" style="2"/>
    <col min="6145" max="6145" width="22.125" style="2" customWidth="1"/>
    <col min="6146" max="6146" width="11.125" style="2" customWidth="1"/>
    <col min="6147" max="6153" width="9.25" style="2" customWidth="1"/>
    <col min="6154" max="6389" width="8.625" style="2" customWidth="1"/>
    <col min="6390" max="6400" width="10.625" style="2"/>
    <col min="6401" max="6401" width="22.125" style="2" customWidth="1"/>
    <col min="6402" max="6402" width="11.125" style="2" customWidth="1"/>
    <col min="6403" max="6409" width="9.25" style="2" customWidth="1"/>
    <col min="6410" max="6645" width="8.625" style="2" customWidth="1"/>
    <col min="6646" max="6656" width="10.625" style="2"/>
    <col min="6657" max="6657" width="22.125" style="2" customWidth="1"/>
    <col min="6658" max="6658" width="11.125" style="2" customWidth="1"/>
    <col min="6659" max="6665" width="9.25" style="2" customWidth="1"/>
    <col min="6666" max="6901" width="8.625" style="2" customWidth="1"/>
    <col min="6902" max="6912" width="10.625" style="2"/>
    <col min="6913" max="6913" width="22.125" style="2" customWidth="1"/>
    <col min="6914" max="6914" width="11.125" style="2" customWidth="1"/>
    <col min="6915" max="6921" width="9.25" style="2" customWidth="1"/>
    <col min="6922" max="7157" width="8.625" style="2" customWidth="1"/>
    <col min="7158" max="7168" width="10.625" style="2"/>
    <col min="7169" max="7169" width="22.125" style="2" customWidth="1"/>
    <col min="7170" max="7170" width="11.125" style="2" customWidth="1"/>
    <col min="7171" max="7177" width="9.25" style="2" customWidth="1"/>
    <col min="7178" max="7413" width="8.625" style="2" customWidth="1"/>
    <col min="7414" max="7424" width="10.625" style="2"/>
    <col min="7425" max="7425" width="22.125" style="2" customWidth="1"/>
    <col min="7426" max="7426" width="11.125" style="2" customWidth="1"/>
    <col min="7427" max="7433" width="9.25" style="2" customWidth="1"/>
    <col min="7434" max="7669" width="8.625" style="2" customWidth="1"/>
    <col min="7670" max="7680" width="10.625" style="2"/>
    <col min="7681" max="7681" width="22.125" style="2" customWidth="1"/>
    <col min="7682" max="7682" width="11.125" style="2" customWidth="1"/>
    <col min="7683" max="7689" width="9.25" style="2" customWidth="1"/>
    <col min="7690" max="7925" width="8.625" style="2" customWidth="1"/>
    <col min="7926" max="7936" width="10.625" style="2"/>
    <col min="7937" max="7937" width="22.125" style="2" customWidth="1"/>
    <col min="7938" max="7938" width="11.125" style="2" customWidth="1"/>
    <col min="7939" max="7945" width="9.25" style="2" customWidth="1"/>
    <col min="7946" max="8181" width="8.625" style="2" customWidth="1"/>
    <col min="8182" max="8192" width="10.625" style="2"/>
    <col min="8193" max="8193" width="22.125" style="2" customWidth="1"/>
    <col min="8194" max="8194" width="11.125" style="2" customWidth="1"/>
    <col min="8195" max="8201" width="9.25" style="2" customWidth="1"/>
    <col min="8202" max="8437" width="8.625" style="2" customWidth="1"/>
    <col min="8438" max="8448" width="10.625" style="2"/>
    <col min="8449" max="8449" width="22.125" style="2" customWidth="1"/>
    <col min="8450" max="8450" width="11.125" style="2" customWidth="1"/>
    <col min="8451" max="8457" width="9.25" style="2" customWidth="1"/>
    <col min="8458" max="8693" width="8.625" style="2" customWidth="1"/>
    <col min="8694" max="8704" width="10.625" style="2"/>
    <col min="8705" max="8705" width="22.125" style="2" customWidth="1"/>
    <col min="8706" max="8706" width="11.125" style="2" customWidth="1"/>
    <col min="8707" max="8713" width="9.25" style="2" customWidth="1"/>
    <col min="8714" max="8949" width="8.625" style="2" customWidth="1"/>
    <col min="8950" max="8960" width="10.625" style="2"/>
    <col min="8961" max="8961" width="22.125" style="2" customWidth="1"/>
    <col min="8962" max="8962" width="11.125" style="2" customWidth="1"/>
    <col min="8963" max="8969" width="9.25" style="2" customWidth="1"/>
    <col min="8970" max="9205" width="8.625" style="2" customWidth="1"/>
    <col min="9206" max="9216" width="10.625" style="2"/>
    <col min="9217" max="9217" width="22.125" style="2" customWidth="1"/>
    <col min="9218" max="9218" width="11.125" style="2" customWidth="1"/>
    <col min="9219" max="9225" width="9.25" style="2" customWidth="1"/>
    <col min="9226" max="9461" width="8.625" style="2" customWidth="1"/>
    <col min="9462" max="9472" width="10.625" style="2"/>
    <col min="9473" max="9473" width="22.125" style="2" customWidth="1"/>
    <col min="9474" max="9474" width="11.125" style="2" customWidth="1"/>
    <col min="9475" max="9481" width="9.25" style="2" customWidth="1"/>
    <col min="9482" max="9717" width="8.625" style="2" customWidth="1"/>
    <col min="9718" max="9728" width="10.625" style="2"/>
    <col min="9729" max="9729" width="22.125" style="2" customWidth="1"/>
    <col min="9730" max="9730" width="11.125" style="2" customWidth="1"/>
    <col min="9731" max="9737" width="9.25" style="2" customWidth="1"/>
    <col min="9738" max="9973" width="8.625" style="2" customWidth="1"/>
    <col min="9974" max="9984" width="10.625" style="2"/>
    <col min="9985" max="9985" width="22.125" style="2" customWidth="1"/>
    <col min="9986" max="9986" width="11.125" style="2" customWidth="1"/>
    <col min="9987" max="9993" width="9.25" style="2" customWidth="1"/>
    <col min="9994" max="10229" width="8.625" style="2" customWidth="1"/>
    <col min="10230" max="10240" width="10.625" style="2"/>
    <col min="10241" max="10241" width="22.125" style="2" customWidth="1"/>
    <col min="10242" max="10242" width="11.125" style="2" customWidth="1"/>
    <col min="10243" max="10249" width="9.25" style="2" customWidth="1"/>
    <col min="10250" max="10485" width="8.625" style="2" customWidth="1"/>
    <col min="10486" max="10496" width="10.625" style="2"/>
    <col min="10497" max="10497" width="22.125" style="2" customWidth="1"/>
    <col min="10498" max="10498" width="11.125" style="2" customWidth="1"/>
    <col min="10499" max="10505" width="9.25" style="2" customWidth="1"/>
    <col min="10506" max="10741" width="8.625" style="2" customWidth="1"/>
    <col min="10742" max="10752" width="10.625" style="2"/>
    <col min="10753" max="10753" width="22.125" style="2" customWidth="1"/>
    <col min="10754" max="10754" width="11.125" style="2" customWidth="1"/>
    <col min="10755" max="10761" width="9.25" style="2" customWidth="1"/>
    <col min="10762" max="10997" width="8.625" style="2" customWidth="1"/>
    <col min="10998" max="11008" width="10.625" style="2"/>
    <col min="11009" max="11009" width="22.125" style="2" customWidth="1"/>
    <col min="11010" max="11010" width="11.125" style="2" customWidth="1"/>
    <col min="11011" max="11017" width="9.25" style="2" customWidth="1"/>
    <col min="11018" max="11253" width="8.625" style="2" customWidth="1"/>
    <col min="11254" max="11264" width="10.625" style="2"/>
    <col min="11265" max="11265" width="22.125" style="2" customWidth="1"/>
    <col min="11266" max="11266" width="11.125" style="2" customWidth="1"/>
    <col min="11267" max="11273" width="9.25" style="2" customWidth="1"/>
    <col min="11274" max="11509" width="8.625" style="2" customWidth="1"/>
    <col min="11510" max="11520" width="10.625" style="2"/>
    <col min="11521" max="11521" width="22.125" style="2" customWidth="1"/>
    <col min="11522" max="11522" width="11.125" style="2" customWidth="1"/>
    <col min="11523" max="11529" width="9.25" style="2" customWidth="1"/>
    <col min="11530" max="11765" width="8.625" style="2" customWidth="1"/>
    <col min="11766" max="11776" width="10.625" style="2"/>
    <col min="11777" max="11777" width="22.125" style="2" customWidth="1"/>
    <col min="11778" max="11778" width="11.125" style="2" customWidth="1"/>
    <col min="11779" max="11785" width="9.25" style="2" customWidth="1"/>
    <col min="11786" max="12021" width="8.625" style="2" customWidth="1"/>
    <col min="12022" max="12032" width="10.625" style="2"/>
    <col min="12033" max="12033" width="22.125" style="2" customWidth="1"/>
    <col min="12034" max="12034" width="11.125" style="2" customWidth="1"/>
    <col min="12035" max="12041" width="9.25" style="2" customWidth="1"/>
    <col min="12042" max="12277" width="8.625" style="2" customWidth="1"/>
    <col min="12278" max="12288" width="10.625" style="2"/>
    <col min="12289" max="12289" width="22.125" style="2" customWidth="1"/>
    <col min="12290" max="12290" width="11.125" style="2" customWidth="1"/>
    <col min="12291" max="12297" width="9.25" style="2" customWidth="1"/>
    <col min="12298" max="12533" width="8.625" style="2" customWidth="1"/>
    <col min="12534" max="12544" width="10.625" style="2"/>
    <col min="12545" max="12545" width="22.125" style="2" customWidth="1"/>
    <col min="12546" max="12546" width="11.125" style="2" customWidth="1"/>
    <col min="12547" max="12553" width="9.25" style="2" customWidth="1"/>
    <col min="12554" max="12789" width="8.625" style="2" customWidth="1"/>
    <col min="12790" max="12800" width="10.625" style="2"/>
    <col min="12801" max="12801" width="22.125" style="2" customWidth="1"/>
    <col min="12802" max="12802" width="11.125" style="2" customWidth="1"/>
    <col min="12803" max="12809" width="9.25" style="2" customWidth="1"/>
    <col min="12810" max="13045" width="8.625" style="2" customWidth="1"/>
    <col min="13046" max="13056" width="10.625" style="2"/>
    <col min="13057" max="13057" width="22.125" style="2" customWidth="1"/>
    <col min="13058" max="13058" width="11.125" style="2" customWidth="1"/>
    <col min="13059" max="13065" width="9.25" style="2" customWidth="1"/>
    <col min="13066" max="13301" width="8.625" style="2" customWidth="1"/>
    <col min="13302" max="13312" width="10.625" style="2"/>
    <col min="13313" max="13313" width="22.125" style="2" customWidth="1"/>
    <col min="13314" max="13314" width="11.125" style="2" customWidth="1"/>
    <col min="13315" max="13321" width="9.25" style="2" customWidth="1"/>
    <col min="13322" max="13557" width="8.625" style="2" customWidth="1"/>
    <col min="13558" max="13568" width="10.625" style="2"/>
    <col min="13569" max="13569" width="22.125" style="2" customWidth="1"/>
    <col min="13570" max="13570" width="11.125" style="2" customWidth="1"/>
    <col min="13571" max="13577" width="9.25" style="2" customWidth="1"/>
    <col min="13578" max="13813" width="8.625" style="2" customWidth="1"/>
    <col min="13814" max="13824" width="10.625" style="2"/>
    <col min="13825" max="13825" width="22.125" style="2" customWidth="1"/>
    <col min="13826" max="13826" width="11.125" style="2" customWidth="1"/>
    <col min="13827" max="13833" width="9.25" style="2" customWidth="1"/>
    <col min="13834" max="14069" width="8.625" style="2" customWidth="1"/>
    <col min="14070" max="14080" width="10.625" style="2"/>
    <col min="14081" max="14081" width="22.125" style="2" customWidth="1"/>
    <col min="14082" max="14082" width="11.125" style="2" customWidth="1"/>
    <col min="14083" max="14089" width="9.25" style="2" customWidth="1"/>
    <col min="14090" max="14325" width="8.625" style="2" customWidth="1"/>
    <col min="14326" max="14336" width="10.625" style="2"/>
    <col min="14337" max="14337" width="22.125" style="2" customWidth="1"/>
    <col min="14338" max="14338" width="11.125" style="2" customWidth="1"/>
    <col min="14339" max="14345" width="9.25" style="2" customWidth="1"/>
    <col min="14346" max="14581" width="8.625" style="2" customWidth="1"/>
    <col min="14582" max="14592" width="10.625" style="2"/>
    <col min="14593" max="14593" width="22.125" style="2" customWidth="1"/>
    <col min="14594" max="14594" width="11.125" style="2" customWidth="1"/>
    <col min="14595" max="14601" width="9.25" style="2" customWidth="1"/>
    <col min="14602" max="14837" width="8.625" style="2" customWidth="1"/>
    <col min="14838" max="14848" width="10.625" style="2"/>
    <col min="14849" max="14849" width="22.125" style="2" customWidth="1"/>
    <col min="14850" max="14850" width="11.125" style="2" customWidth="1"/>
    <col min="14851" max="14857" width="9.25" style="2" customWidth="1"/>
    <col min="14858" max="15093" width="8.625" style="2" customWidth="1"/>
    <col min="15094" max="15104" width="10.625" style="2"/>
    <col min="15105" max="15105" width="22.125" style="2" customWidth="1"/>
    <col min="15106" max="15106" width="11.125" style="2" customWidth="1"/>
    <col min="15107" max="15113" width="9.25" style="2" customWidth="1"/>
    <col min="15114" max="15349" width="8.625" style="2" customWidth="1"/>
    <col min="15350" max="15360" width="10.625" style="2"/>
    <col min="15361" max="15361" width="22.125" style="2" customWidth="1"/>
    <col min="15362" max="15362" width="11.125" style="2" customWidth="1"/>
    <col min="15363" max="15369" width="9.25" style="2" customWidth="1"/>
    <col min="15370" max="15605" width="8.625" style="2" customWidth="1"/>
    <col min="15606" max="15616" width="10.625" style="2"/>
    <col min="15617" max="15617" width="22.125" style="2" customWidth="1"/>
    <col min="15618" max="15618" width="11.125" style="2" customWidth="1"/>
    <col min="15619" max="15625" width="9.25" style="2" customWidth="1"/>
    <col min="15626" max="15861" width="8.625" style="2" customWidth="1"/>
    <col min="15862" max="15872" width="10.625" style="2"/>
    <col min="15873" max="15873" width="22.125" style="2" customWidth="1"/>
    <col min="15874" max="15874" width="11.125" style="2" customWidth="1"/>
    <col min="15875" max="15881" width="9.25" style="2" customWidth="1"/>
    <col min="15882" max="16117" width="8.625" style="2" customWidth="1"/>
    <col min="16118" max="16128" width="10.625" style="2"/>
    <col min="16129" max="16129" width="22.125" style="2" customWidth="1"/>
    <col min="16130" max="16130" width="11.125" style="2" customWidth="1"/>
    <col min="16131" max="16137" width="9.25" style="2" customWidth="1"/>
    <col min="16138" max="16373" width="8.625" style="2" customWidth="1"/>
    <col min="16374" max="16384" width="10.625" style="2"/>
  </cols>
  <sheetData>
    <row r="1" spans="1:12" ht="28.5" customHeight="1">
      <c r="A1" s="419" t="s">
        <v>130</v>
      </c>
      <c r="B1" s="419"/>
      <c r="C1" s="419"/>
      <c r="D1" s="419"/>
      <c r="E1" s="419"/>
      <c r="F1" s="419"/>
      <c r="G1" s="419"/>
      <c r="H1" s="419"/>
      <c r="I1" s="419"/>
    </row>
    <row r="2" spans="1:12" ht="8.25" customHeight="1">
      <c r="A2" s="15"/>
      <c r="B2" s="18"/>
      <c r="C2" s="22"/>
      <c r="D2" s="22"/>
      <c r="E2" s="22"/>
      <c r="F2" s="22"/>
      <c r="G2" s="22"/>
      <c r="H2" s="22"/>
      <c r="I2" s="23"/>
    </row>
    <row r="3" spans="1:12" s="14" customFormat="1" ht="21.75" customHeight="1">
      <c r="A3" s="182" t="s">
        <v>127</v>
      </c>
      <c r="B3" s="18"/>
      <c r="C3" s="183"/>
      <c r="D3" s="183"/>
      <c r="E3" s="183"/>
      <c r="F3" s="183"/>
      <c r="G3" s="183"/>
      <c r="H3" s="183"/>
      <c r="I3" s="23"/>
    </row>
    <row r="4" spans="1:12" s="14" customFormat="1" ht="21.75" customHeight="1" thickBot="1">
      <c r="A4" s="184"/>
      <c r="B4" s="19"/>
      <c r="C4" s="184"/>
      <c r="D4" s="184"/>
      <c r="E4" s="184"/>
      <c r="F4" s="155"/>
      <c r="G4" s="155"/>
      <c r="H4" s="155"/>
      <c r="I4" s="24" t="s">
        <v>36</v>
      </c>
    </row>
    <row r="5" spans="1:12" s="14" customFormat="1" ht="26.25" customHeight="1" thickTop="1">
      <c r="A5" s="423" t="s">
        <v>199</v>
      </c>
      <c r="B5" s="185" t="s">
        <v>200</v>
      </c>
      <c r="C5" s="420" t="s">
        <v>201</v>
      </c>
      <c r="D5" s="421"/>
      <c r="E5" s="422"/>
      <c r="F5" s="420" t="s">
        <v>202</v>
      </c>
      <c r="G5" s="421"/>
      <c r="H5" s="422"/>
      <c r="I5" s="425" t="s">
        <v>139</v>
      </c>
    </row>
    <row r="6" spans="1:12" s="14" customFormat="1" ht="26.25" customHeight="1">
      <c r="A6" s="424"/>
      <c r="B6" s="186" t="s">
        <v>203</v>
      </c>
      <c r="C6" s="187" t="s">
        <v>2</v>
      </c>
      <c r="D6" s="187" t="s">
        <v>23</v>
      </c>
      <c r="E6" s="187" t="s">
        <v>22</v>
      </c>
      <c r="F6" s="187" t="s">
        <v>2</v>
      </c>
      <c r="G6" s="187" t="s">
        <v>23</v>
      </c>
      <c r="H6" s="187" t="s">
        <v>22</v>
      </c>
      <c r="I6" s="426"/>
    </row>
    <row r="7" spans="1:12" s="4" customFormat="1" ht="39.75" customHeight="1">
      <c r="A7" s="149" t="s">
        <v>237</v>
      </c>
      <c r="B7" s="150">
        <v>44297</v>
      </c>
      <c r="C7" s="152">
        <v>22776</v>
      </c>
      <c r="D7" s="152">
        <v>10688</v>
      </c>
      <c r="E7" s="152">
        <v>12088</v>
      </c>
      <c r="F7" s="188">
        <v>7204</v>
      </c>
      <c r="G7" s="188">
        <v>3322</v>
      </c>
      <c r="H7" s="188">
        <v>3882</v>
      </c>
      <c r="I7" s="189">
        <f t="shared" ref="I7:I10" si="0">F7/C7</f>
        <v>0.31629785739374783</v>
      </c>
    </row>
    <row r="8" spans="1:12" s="4" customFormat="1" ht="39.75" customHeight="1">
      <c r="A8" s="149" t="s">
        <v>238</v>
      </c>
      <c r="B8" s="150">
        <v>44374</v>
      </c>
      <c r="C8" s="152">
        <v>22762</v>
      </c>
      <c r="D8" s="152">
        <v>10694</v>
      </c>
      <c r="E8" s="152">
        <v>12068</v>
      </c>
      <c r="F8" s="188">
        <v>8500</v>
      </c>
      <c r="G8" s="188">
        <v>3979</v>
      </c>
      <c r="H8" s="188">
        <v>4521</v>
      </c>
      <c r="I8" s="189">
        <f t="shared" si="0"/>
        <v>0.37342939987698798</v>
      </c>
    </row>
    <row r="9" spans="1:12" s="4" customFormat="1" ht="39.75" customHeight="1">
      <c r="A9" s="149" t="s">
        <v>239</v>
      </c>
      <c r="B9" s="150">
        <v>44500</v>
      </c>
      <c r="C9" s="152">
        <v>22764</v>
      </c>
      <c r="D9" s="152">
        <v>10734</v>
      </c>
      <c r="E9" s="152">
        <v>12030</v>
      </c>
      <c r="F9" s="188">
        <v>11978</v>
      </c>
      <c r="G9" s="188">
        <v>5770</v>
      </c>
      <c r="H9" s="188">
        <v>6208</v>
      </c>
      <c r="I9" s="189">
        <f t="shared" si="0"/>
        <v>0.5261816903883324</v>
      </c>
      <c r="J9" s="26"/>
      <c r="K9" s="26"/>
      <c r="L9" s="26"/>
    </row>
    <row r="10" spans="1:12" s="4" customFormat="1" ht="39.75" customHeight="1">
      <c r="A10" s="149" t="s">
        <v>240</v>
      </c>
      <c r="B10" s="150">
        <v>44500</v>
      </c>
      <c r="C10" s="152">
        <v>22764</v>
      </c>
      <c r="D10" s="152">
        <v>10734</v>
      </c>
      <c r="E10" s="152">
        <v>12030</v>
      </c>
      <c r="F10" s="188">
        <v>11978</v>
      </c>
      <c r="G10" s="188">
        <v>5770</v>
      </c>
      <c r="H10" s="188">
        <v>6208</v>
      </c>
      <c r="I10" s="189">
        <f t="shared" si="0"/>
        <v>0.5261816903883324</v>
      </c>
    </row>
    <row r="11" spans="1:12" s="4" customFormat="1" ht="39.75" customHeight="1">
      <c r="A11" s="190" t="s">
        <v>241</v>
      </c>
      <c r="B11" s="150">
        <v>44633</v>
      </c>
      <c r="C11" s="152">
        <f>D11+E11</f>
        <v>22427</v>
      </c>
      <c r="D11" s="152">
        <v>10582</v>
      </c>
      <c r="E11" s="152">
        <v>11845</v>
      </c>
      <c r="F11" s="188">
        <v>13907</v>
      </c>
      <c r="G11" s="188">
        <v>6389</v>
      </c>
      <c r="H11" s="188">
        <v>7518</v>
      </c>
      <c r="I11" s="189">
        <v>0.62580000000000002</v>
      </c>
    </row>
    <row r="12" spans="1:12" s="4" customFormat="1" ht="39.75" customHeight="1">
      <c r="A12" s="149" t="s">
        <v>242</v>
      </c>
      <c r="B12" s="150">
        <v>44633</v>
      </c>
      <c r="C12" s="152">
        <v>22427</v>
      </c>
      <c r="D12" s="152">
        <v>10582</v>
      </c>
      <c r="E12" s="152">
        <v>11845</v>
      </c>
      <c r="F12" s="188">
        <v>13907</v>
      </c>
      <c r="G12" s="188">
        <v>6389</v>
      </c>
      <c r="H12" s="188">
        <v>7518</v>
      </c>
      <c r="I12" s="189">
        <v>0.62580000000000002</v>
      </c>
    </row>
    <row r="13" spans="1:12" s="4" customFormat="1" ht="39.75" customHeight="1">
      <c r="A13" s="149" t="s">
        <v>235</v>
      </c>
      <c r="B13" s="150">
        <v>44752</v>
      </c>
      <c r="C13" s="153">
        <v>22582</v>
      </c>
      <c r="D13" s="154">
        <v>10675</v>
      </c>
      <c r="E13" s="153">
        <v>11907</v>
      </c>
      <c r="F13" s="154">
        <v>11489</v>
      </c>
      <c r="G13" s="154">
        <v>5519</v>
      </c>
      <c r="H13" s="154">
        <v>5970</v>
      </c>
      <c r="I13" s="151">
        <f>F13/C13</f>
        <v>0.50876804534585063</v>
      </c>
    </row>
    <row r="14" spans="1:12" s="4" customFormat="1" ht="39.75" customHeight="1">
      <c r="A14" s="149" t="s">
        <v>236</v>
      </c>
      <c r="B14" s="150">
        <v>44752</v>
      </c>
      <c r="C14" s="153">
        <v>22582</v>
      </c>
      <c r="D14" s="154">
        <v>10675</v>
      </c>
      <c r="E14" s="153">
        <v>11907</v>
      </c>
      <c r="F14" s="154">
        <v>11489</v>
      </c>
      <c r="G14" s="154">
        <v>5519</v>
      </c>
      <c r="H14" s="154">
        <v>5970</v>
      </c>
      <c r="I14" s="151">
        <f>F14/C14</f>
        <v>0.50876804534585063</v>
      </c>
    </row>
    <row r="15" spans="1:12" s="14" customFormat="1" ht="27" customHeight="1">
      <c r="A15" s="149" t="s">
        <v>243</v>
      </c>
      <c r="B15" s="150">
        <v>45025</v>
      </c>
      <c r="C15" s="191">
        <v>22320</v>
      </c>
      <c r="D15" s="191">
        <v>10610</v>
      </c>
      <c r="E15" s="191">
        <v>11710</v>
      </c>
      <c r="F15" s="418" t="s">
        <v>222</v>
      </c>
      <c r="G15" s="418"/>
      <c r="H15" s="418"/>
      <c r="I15" s="418"/>
    </row>
    <row r="16" spans="1:12" s="14" customFormat="1" ht="36" customHeight="1">
      <c r="A16" s="149" t="s">
        <v>239</v>
      </c>
      <c r="B16" s="150">
        <v>45592</v>
      </c>
      <c r="C16" s="153">
        <v>21738</v>
      </c>
      <c r="D16" s="154">
        <v>10369</v>
      </c>
      <c r="E16" s="153">
        <v>11369</v>
      </c>
      <c r="F16" s="154">
        <v>11385</v>
      </c>
      <c r="G16" s="154">
        <v>5505</v>
      </c>
      <c r="H16" s="154">
        <v>5880</v>
      </c>
      <c r="I16" s="151">
        <v>0.52370000000000005</v>
      </c>
    </row>
    <row r="17" spans="1:9" s="14" customFormat="1" ht="36" customHeight="1">
      <c r="A17" s="149" t="s">
        <v>240</v>
      </c>
      <c r="B17" s="150">
        <v>45592</v>
      </c>
      <c r="C17" s="153">
        <v>21738</v>
      </c>
      <c r="D17" s="154">
        <v>10369</v>
      </c>
      <c r="E17" s="153">
        <v>11369</v>
      </c>
      <c r="F17" s="154">
        <v>11385</v>
      </c>
      <c r="G17" s="154">
        <v>5505</v>
      </c>
      <c r="H17" s="154">
        <v>5880</v>
      </c>
      <c r="I17" s="151">
        <v>0.52370000000000005</v>
      </c>
    </row>
    <row r="18" spans="1:9" s="14" customFormat="1" ht="36" customHeight="1">
      <c r="A18" s="149" t="s">
        <v>237</v>
      </c>
      <c r="B18" s="150">
        <v>45739</v>
      </c>
      <c r="C18" s="154">
        <v>21464</v>
      </c>
      <c r="D18" s="154">
        <v>10208</v>
      </c>
      <c r="E18" s="154">
        <v>11256</v>
      </c>
      <c r="F18" s="154">
        <v>7232</v>
      </c>
      <c r="G18" s="154">
        <v>3302</v>
      </c>
      <c r="H18" s="154">
        <v>3930</v>
      </c>
      <c r="I18" s="151">
        <v>0.33689999999999998</v>
      </c>
    </row>
    <row r="19" spans="1:9" ht="36" customHeight="1">
      <c r="A19" s="149" t="s">
        <v>235</v>
      </c>
      <c r="B19" s="150">
        <v>45858</v>
      </c>
      <c r="C19" s="153">
        <v>21370</v>
      </c>
      <c r="D19" s="154">
        <v>10163</v>
      </c>
      <c r="E19" s="153">
        <v>11207</v>
      </c>
      <c r="F19" s="154">
        <v>11676</v>
      </c>
      <c r="G19" s="154">
        <v>5656</v>
      </c>
      <c r="H19" s="154">
        <v>6020</v>
      </c>
      <c r="I19" s="151">
        <v>0.5464</v>
      </c>
    </row>
    <row r="20" spans="1:9" ht="36" customHeight="1">
      <c r="A20" s="192" t="s">
        <v>236</v>
      </c>
      <c r="B20" s="193">
        <v>45858</v>
      </c>
      <c r="C20" s="194">
        <v>21370</v>
      </c>
      <c r="D20" s="194">
        <v>10163</v>
      </c>
      <c r="E20" s="194">
        <v>11207</v>
      </c>
      <c r="F20" s="194">
        <v>11676</v>
      </c>
      <c r="G20" s="194">
        <v>5656</v>
      </c>
      <c r="H20" s="194">
        <v>6020</v>
      </c>
      <c r="I20" s="195">
        <v>0.5464</v>
      </c>
    </row>
    <row r="21" spans="1:9" ht="17.25" customHeight="1">
      <c r="A21" s="149"/>
      <c r="B21" s="196"/>
      <c r="C21" s="191"/>
      <c r="D21" s="191"/>
      <c r="E21" s="191"/>
      <c r="F21" s="387"/>
      <c r="G21" s="387"/>
      <c r="H21" s="387"/>
      <c r="I21" s="387"/>
    </row>
    <row r="22" spans="1:9" ht="17.25" customHeight="1">
      <c r="A22" s="155"/>
      <c r="B22" s="156"/>
      <c r="C22" s="155"/>
      <c r="D22" s="155"/>
      <c r="E22" s="155" t="s">
        <v>137</v>
      </c>
      <c r="F22" s="155"/>
      <c r="G22" s="155"/>
      <c r="H22" s="155"/>
      <c r="I22" s="25" t="s">
        <v>244</v>
      </c>
    </row>
    <row r="23" spans="1:9" ht="17.25" customHeight="1">
      <c r="A23" s="14"/>
      <c r="B23" s="21"/>
    </row>
    <row r="24" spans="1:9" ht="17.25" customHeight="1">
      <c r="A24" s="17"/>
      <c r="B24" s="20"/>
    </row>
    <row r="25" spans="1:9" ht="17.25" customHeight="1">
      <c r="A25" s="17"/>
      <c r="B25" s="20"/>
    </row>
    <row r="26" spans="1:9" ht="17.25" customHeight="1">
      <c r="A26" s="17"/>
      <c r="B26" s="20"/>
    </row>
    <row r="27" spans="1:9" ht="17.25" customHeight="1">
      <c r="B27" s="21"/>
    </row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6">
    <mergeCell ref="F15:I15"/>
    <mergeCell ref="A1:I1"/>
    <mergeCell ref="C5:E5"/>
    <mergeCell ref="F5:H5"/>
    <mergeCell ref="A5:A6"/>
    <mergeCell ref="I5:I6"/>
  </mergeCells>
  <phoneticPr fontId="8"/>
  <printOptions horizontalCentered="1"/>
  <pageMargins left="0.53125" right="0.44951923076923078" top="0.98425196850393681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14"/>
  <sheetViews>
    <sheetView showGridLines="0" topLeftCell="A34" zoomScale="70" zoomScaleNormal="70" zoomScaleSheetLayoutView="70" workbookViewId="0">
      <selection activeCell="N79" sqref="N79"/>
    </sheetView>
  </sheetViews>
  <sheetFormatPr defaultColWidth="10.625" defaultRowHeight="14.25"/>
  <cols>
    <col min="1" max="1" width="16.875" style="2" customWidth="1"/>
    <col min="2" max="2" width="6.125" style="2" customWidth="1"/>
    <col min="3" max="3" width="7.375" style="2" customWidth="1"/>
    <col min="4" max="4" width="11.625" style="27" customWidth="1"/>
    <col min="5" max="16" width="11.625" style="2" customWidth="1"/>
    <col min="17" max="25" width="7" style="2" customWidth="1"/>
    <col min="26" max="246" width="10.625" style="2"/>
    <col min="247" max="247" width="7.125" style="2" customWidth="1"/>
    <col min="248" max="248" width="3.5" style="2" customWidth="1"/>
    <col min="249" max="249" width="7.875" style="2" customWidth="1"/>
    <col min="250" max="250" width="8.625" style="2" customWidth="1"/>
    <col min="251" max="272" width="8.5" style="2" customWidth="1"/>
    <col min="273" max="502" width="10.625" style="2"/>
    <col min="503" max="503" width="7.125" style="2" customWidth="1"/>
    <col min="504" max="504" width="3.5" style="2" customWidth="1"/>
    <col min="505" max="505" width="7.875" style="2" customWidth="1"/>
    <col min="506" max="506" width="8.625" style="2" customWidth="1"/>
    <col min="507" max="528" width="8.5" style="2" customWidth="1"/>
    <col min="529" max="758" width="10.625" style="2"/>
    <col min="759" max="759" width="7.125" style="2" customWidth="1"/>
    <col min="760" max="760" width="3.5" style="2" customWidth="1"/>
    <col min="761" max="761" width="7.875" style="2" customWidth="1"/>
    <col min="762" max="762" width="8.625" style="2" customWidth="1"/>
    <col min="763" max="784" width="8.5" style="2" customWidth="1"/>
    <col min="785" max="1014" width="10.625" style="2"/>
    <col min="1015" max="1015" width="7.125" style="2" customWidth="1"/>
    <col min="1016" max="1016" width="3.5" style="2" customWidth="1"/>
    <col min="1017" max="1017" width="7.875" style="2" customWidth="1"/>
    <col min="1018" max="1018" width="8.625" style="2" customWidth="1"/>
    <col min="1019" max="1040" width="8.5" style="2" customWidth="1"/>
    <col min="1041" max="1270" width="10.625" style="2"/>
    <col min="1271" max="1271" width="7.125" style="2" customWidth="1"/>
    <col min="1272" max="1272" width="3.5" style="2" customWidth="1"/>
    <col min="1273" max="1273" width="7.875" style="2" customWidth="1"/>
    <col min="1274" max="1274" width="8.625" style="2" customWidth="1"/>
    <col min="1275" max="1296" width="8.5" style="2" customWidth="1"/>
    <col min="1297" max="1526" width="10.625" style="2"/>
    <col min="1527" max="1527" width="7.125" style="2" customWidth="1"/>
    <col min="1528" max="1528" width="3.5" style="2" customWidth="1"/>
    <col min="1529" max="1529" width="7.875" style="2" customWidth="1"/>
    <col min="1530" max="1530" width="8.625" style="2" customWidth="1"/>
    <col min="1531" max="1552" width="8.5" style="2" customWidth="1"/>
    <col min="1553" max="1782" width="10.625" style="2"/>
    <col min="1783" max="1783" width="7.125" style="2" customWidth="1"/>
    <col min="1784" max="1784" width="3.5" style="2" customWidth="1"/>
    <col min="1785" max="1785" width="7.875" style="2" customWidth="1"/>
    <col min="1786" max="1786" width="8.625" style="2" customWidth="1"/>
    <col min="1787" max="1808" width="8.5" style="2" customWidth="1"/>
    <col min="1809" max="2038" width="10.625" style="2"/>
    <col min="2039" max="2039" width="7.125" style="2" customWidth="1"/>
    <col min="2040" max="2040" width="3.5" style="2" customWidth="1"/>
    <col min="2041" max="2041" width="7.875" style="2" customWidth="1"/>
    <col min="2042" max="2042" width="8.625" style="2" customWidth="1"/>
    <col min="2043" max="2064" width="8.5" style="2" customWidth="1"/>
    <col min="2065" max="2294" width="10.625" style="2"/>
    <col min="2295" max="2295" width="7.125" style="2" customWidth="1"/>
    <col min="2296" max="2296" width="3.5" style="2" customWidth="1"/>
    <col min="2297" max="2297" width="7.875" style="2" customWidth="1"/>
    <col min="2298" max="2298" width="8.625" style="2" customWidth="1"/>
    <col min="2299" max="2320" width="8.5" style="2" customWidth="1"/>
    <col min="2321" max="2550" width="10.625" style="2"/>
    <col min="2551" max="2551" width="7.125" style="2" customWidth="1"/>
    <col min="2552" max="2552" width="3.5" style="2" customWidth="1"/>
    <col min="2553" max="2553" width="7.875" style="2" customWidth="1"/>
    <col min="2554" max="2554" width="8.625" style="2" customWidth="1"/>
    <col min="2555" max="2576" width="8.5" style="2" customWidth="1"/>
    <col min="2577" max="2806" width="10.625" style="2"/>
    <col min="2807" max="2807" width="7.125" style="2" customWidth="1"/>
    <col min="2808" max="2808" width="3.5" style="2" customWidth="1"/>
    <col min="2809" max="2809" width="7.875" style="2" customWidth="1"/>
    <col min="2810" max="2810" width="8.625" style="2" customWidth="1"/>
    <col min="2811" max="2832" width="8.5" style="2" customWidth="1"/>
    <col min="2833" max="3062" width="10.625" style="2"/>
    <col min="3063" max="3063" width="7.125" style="2" customWidth="1"/>
    <col min="3064" max="3064" width="3.5" style="2" customWidth="1"/>
    <col min="3065" max="3065" width="7.875" style="2" customWidth="1"/>
    <col min="3066" max="3066" width="8.625" style="2" customWidth="1"/>
    <col min="3067" max="3088" width="8.5" style="2" customWidth="1"/>
    <col min="3089" max="3318" width="10.625" style="2"/>
    <col min="3319" max="3319" width="7.125" style="2" customWidth="1"/>
    <col min="3320" max="3320" width="3.5" style="2" customWidth="1"/>
    <col min="3321" max="3321" width="7.875" style="2" customWidth="1"/>
    <col min="3322" max="3322" width="8.625" style="2" customWidth="1"/>
    <col min="3323" max="3344" width="8.5" style="2" customWidth="1"/>
    <col min="3345" max="3574" width="10.625" style="2"/>
    <col min="3575" max="3575" width="7.125" style="2" customWidth="1"/>
    <col min="3576" max="3576" width="3.5" style="2" customWidth="1"/>
    <col min="3577" max="3577" width="7.875" style="2" customWidth="1"/>
    <col min="3578" max="3578" width="8.625" style="2" customWidth="1"/>
    <col min="3579" max="3600" width="8.5" style="2" customWidth="1"/>
    <col min="3601" max="3830" width="10.625" style="2"/>
    <col min="3831" max="3831" width="7.125" style="2" customWidth="1"/>
    <col min="3832" max="3832" width="3.5" style="2" customWidth="1"/>
    <col min="3833" max="3833" width="7.875" style="2" customWidth="1"/>
    <col min="3834" max="3834" width="8.625" style="2" customWidth="1"/>
    <col min="3835" max="3856" width="8.5" style="2" customWidth="1"/>
    <col min="3857" max="4086" width="10.625" style="2"/>
    <col min="4087" max="4087" width="7.125" style="2" customWidth="1"/>
    <col min="4088" max="4088" width="3.5" style="2" customWidth="1"/>
    <col min="4089" max="4089" width="7.875" style="2" customWidth="1"/>
    <col min="4090" max="4090" width="8.625" style="2" customWidth="1"/>
    <col min="4091" max="4112" width="8.5" style="2" customWidth="1"/>
    <col min="4113" max="4342" width="10.625" style="2"/>
    <col min="4343" max="4343" width="7.125" style="2" customWidth="1"/>
    <col min="4344" max="4344" width="3.5" style="2" customWidth="1"/>
    <col min="4345" max="4345" width="7.875" style="2" customWidth="1"/>
    <col min="4346" max="4346" width="8.625" style="2" customWidth="1"/>
    <col min="4347" max="4368" width="8.5" style="2" customWidth="1"/>
    <col min="4369" max="4598" width="10.625" style="2"/>
    <col min="4599" max="4599" width="7.125" style="2" customWidth="1"/>
    <col min="4600" max="4600" width="3.5" style="2" customWidth="1"/>
    <col min="4601" max="4601" width="7.875" style="2" customWidth="1"/>
    <col min="4602" max="4602" width="8.625" style="2" customWidth="1"/>
    <col min="4603" max="4624" width="8.5" style="2" customWidth="1"/>
    <col min="4625" max="4854" width="10.625" style="2"/>
    <col min="4855" max="4855" width="7.125" style="2" customWidth="1"/>
    <col min="4856" max="4856" width="3.5" style="2" customWidth="1"/>
    <col min="4857" max="4857" width="7.875" style="2" customWidth="1"/>
    <col min="4858" max="4858" width="8.625" style="2" customWidth="1"/>
    <col min="4859" max="4880" width="8.5" style="2" customWidth="1"/>
    <col min="4881" max="5110" width="10.625" style="2"/>
    <col min="5111" max="5111" width="7.125" style="2" customWidth="1"/>
    <col min="5112" max="5112" width="3.5" style="2" customWidth="1"/>
    <col min="5113" max="5113" width="7.875" style="2" customWidth="1"/>
    <col min="5114" max="5114" width="8.625" style="2" customWidth="1"/>
    <col min="5115" max="5136" width="8.5" style="2" customWidth="1"/>
    <col min="5137" max="5366" width="10.625" style="2"/>
    <col min="5367" max="5367" width="7.125" style="2" customWidth="1"/>
    <col min="5368" max="5368" width="3.5" style="2" customWidth="1"/>
    <col min="5369" max="5369" width="7.875" style="2" customWidth="1"/>
    <col min="5370" max="5370" width="8.625" style="2" customWidth="1"/>
    <col min="5371" max="5392" width="8.5" style="2" customWidth="1"/>
    <col min="5393" max="5622" width="10.625" style="2"/>
    <col min="5623" max="5623" width="7.125" style="2" customWidth="1"/>
    <col min="5624" max="5624" width="3.5" style="2" customWidth="1"/>
    <col min="5625" max="5625" width="7.875" style="2" customWidth="1"/>
    <col min="5626" max="5626" width="8.625" style="2" customWidth="1"/>
    <col min="5627" max="5648" width="8.5" style="2" customWidth="1"/>
    <col min="5649" max="5878" width="10.625" style="2"/>
    <col min="5879" max="5879" width="7.125" style="2" customWidth="1"/>
    <col min="5880" max="5880" width="3.5" style="2" customWidth="1"/>
    <col min="5881" max="5881" width="7.875" style="2" customWidth="1"/>
    <col min="5882" max="5882" width="8.625" style="2" customWidth="1"/>
    <col min="5883" max="5904" width="8.5" style="2" customWidth="1"/>
    <col min="5905" max="6134" width="10.625" style="2"/>
    <col min="6135" max="6135" width="7.125" style="2" customWidth="1"/>
    <col min="6136" max="6136" width="3.5" style="2" customWidth="1"/>
    <col min="6137" max="6137" width="7.875" style="2" customWidth="1"/>
    <col min="6138" max="6138" width="8.625" style="2" customWidth="1"/>
    <col min="6139" max="6160" width="8.5" style="2" customWidth="1"/>
    <col min="6161" max="6390" width="10.625" style="2"/>
    <col min="6391" max="6391" width="7.125" style="2" customWidth="1"/>
    <col min="6392" max="6392" width="3.5" style="2" customWidth="1"/>
    <col min="6393" max="6393" width="7.875" style="2" customWidth="1"/>
    <col min="6394" max="6394" width="8.625" style="2" customWidth="1"/>
    <col min="6395" max="6416" width="8.5" style="2" customWidth="1"/>
    <col min="6417" max="6646" width="10.625" style="2"/>
    <col min="6647" max="6647" width="7.125" style="2" customWidth="1"/>
    <col min="6648" max="6648" width="3.5" style="2" customWidth="1"/>
    <col min="6649" max="6649" width="7.875" style="2" customWidth="1"/>
    <col min="6650" max="6650" width="8.625" style="2" customWidth="1"/>
    <col min="6651" max="6672" width="8.5" style="2" customWidth="1"/>
    <col min="6673" max="6902" width="10.625" style="2"/>
    <col min="6903" max="6903" width="7.125" style="2" customWidth="1"/>
    <col min="6904" max="6904" width="3.5" style="2" customWidth="1"/>
    <col min="6905" max="6905" width="7.875" style="2" customWidth="1"/>
    <col min="6906" max="6906" width="8.625" style="2" customWidth="1"/>
    <col min="6907" max="6928" width="8.5" style="2" customWidth="1"/>
    <col min="6929" max="7158" width="10.625" style="2"/>
    <col min="7159" max="7159" width="7.125" style="2" customWidth="1"/>
    <col min="7160" max="7160" width="3.5" style="2" customWidth="1"/>
    <col min="7161" max="7161" width="7.875" style="2" customWidth="1"/>
    <col min="7162" max="7162" width="8.625" style="2" customWidth="1"/>
    <col min="7163" max="7184" width="8.5" style="2" customWidth="1"/>
    <col min="7185" max="7414" width="10.625" style="2"/>
    <col min="7415" max="7415" width="7.125" style="2" customWidth="1"/>
    <col min="7416" max="7416" width="3.5" style="2" customWidth="1"/>
    <col min="7417" max="7417" width="7.875" style="2" customWidth="1"/>
    <col min="7418" max="7418" width="8.625" style="2" customWidth="1"/>
    <col min="7419" max="7440" width="8.5" style="2" customWidth="1"/>
    <col min="7441" max="7670" width="10.625" style="2"/>
    <col min="7671" max="7671" width="7.125" style="2" customWidth="1"/>
    <col min="7672" max="7672" width="3.5" style="2" customWidth="1"/>
    <col min="7673" max="7673" width="7.875" style="2" customWidth="1"/>
    <col min="7674" max="7674" width="8.625" style="2" customWidth="1"/>
    <col min="7675" max="7696" width="8.5" style="2" customWidth="1"/>
    <col min="7697" max="7926" width="10.625" style="2"/>
    <col min="7927" max="7927" width="7.125" style="2" customWidth="1"/>
    <col min="7928" max="7928" width="3.5" style="2" customWidth="1"/>
    <col min="7929" max="7929" width="7.875" style="2" customWidth="1"/>
    <col min="7930" max="7930" width="8.625" style="2" customWidth="1"/>
    <col min="7931" max="7952" width="8.5" style="2" customWidth="1"/>
    <col min="7953" max="8182" width="10.625" style="2"/>
    <col min="8183" max="8183" width="7.125" style="2" customWidth="1"/>
    <col min="8184" max="8184" width="3.5" style="2" customWidth="1"/>
    <col min="8185" max="8185" width="7.875" style="2" customWidth="1"/>
    <col min="8186" max="8186" width="8.625" style="2" customWidth="1"/>
    <col min="8187" max="8208" width="8.5" style="2" customWidth="1"/>
    <col min="8209" max="8438" width="10.625" style="2"/>
    <col min="8439" max="8439" width="7.125" style="2" customWidth="1"/>
    <col min="8440" max="8440" width="3.5" style="2" customWidth="1"/>
    <col min="8441" max="8441" width="7.875" style="2" customWidth="1"/>
    <col min="8442" max="8442" width="8.625" style="2" customWidth="1"/>
    <col min="8443" max="8464" width="8.5" style="2" customWidth="1"/>
    <col min="8465" max="8694" width="10.625" style="2"/>
    <col min="8695" max="8695" width="7.125" style="2" customWidth="1"/>
    <col min="8696" max="8696" width="3.5" style="2" customWidth="1"/>
    <col min="8697" max="8697" width="7.875" style="2" customWidth="1"/>
    <col min="8698" max="8698" width="8.625" style="2" customWidth="1"/>
    <col min="8699" max="8720" width="8.5" style="2" customWidth="1"/>
    <col min="8721" max="8950" width="10.625" style="2"/>
    <col min="8951" max="8951" width="7.125" style="2" customWidth="1"/>
    <col min="8952" max="8952" width="3.5" style="2" customWidth="1"/>
    <col min="8953" max="8953" width="7.875" style="2" customWidth="1"/>
    <col min="8954" max="8954" width="8.625" style="2" customWidth="1"/>
    <col min="8955" max="8976" width="8.5" style="2" customWidth="1"/>
    <col min="8977" max="9206" width="10.625" style="2"/>
    <col min="9207" max="9207" width="7.125" style="2" customWidth="1"/>
    <col min="9208" max="9208" width="3.5" style="2" customWidth="1"/>
    <col min="9209" max="9209" width="7.875" style="2" customWidth="1"/>
    <col min="9210" max="9210" width="8.625" style="2" customWidth="1"/>
    <col min="9211" max="9232" width="8.5" style="2" customWidth="1"/>
    <col min="9233" max="9462" width="10.625" style="2"/>
    <col min="9463" max="9463" width="7.125" style="2" customWidth="1"/>
    <col min="9464" max="9464" width="3.5" style="2" customWidth="1"/>
    <col min="9465" max="9465" width="7.875" style="2" customWidth="1"/>
    <col min="9466" max="9466" width="8.625" style="2" customWidth="1"/>
    <col min="9467" max="9488" width="8.5" style="2" customWidth="1"/>
    <col min="9489" max="9718" width="10.625" style="2"/>
    <col min="9719" max="9719" width="7.125" style="2" customWidth="1"/>
    <col min="9720" max="9720" width="3.5" style="2" customWidth="1"/>
    <col min="9721" max="9721" width="7.875" style="2" customWidth="1"/>
    <col min="9722" max="9722" width="8.625" style="2" customWidth="1"/>
    <col min="9723" max="9744" width="8.5" style="2" customWidth="1"/>
    <col min="9745" max="9974" width="10.625" style="2"/>
    <col min="9975" max="9975" width="7.125" style="2" customWidth="1"/>
    <col min="9976" max="9976" width="3.5" style="2" customWidth="1"/>
    <col min="9977" max="9977" width="7.875" style="2" customWidth="1"/>
    <col min="9978" max="9978" width="8.625" style="2" customWidth="1"/>
    <col min="9979" max="10000" width="8.5" style="2" customWidth="1"/>
    <col min="10001" max="10230" width="10.625" style="2"/>
    <col min="10231" max="10231" width="7.125" style="2" customWidth="1"/>
    <col min="10232" max="10232" width="3.5" style="2" customWidth="1"/>
    <col min="10233" max="10233" width="7.875" style="2" customWidth="1"/>
    <col min="10234" max="10234" width="8.625" style="2" customWidth="1"/>
    <col min="10235" max="10256" width="8.5" style="2" customWidth="1"/>
    <col min="10257" max="10486" width="10.625" style="2"/>
    <col min="10487" max="10487" width="7.125" style="2" customWidth="1"/>
    <col min="10488" max="10488" width="3.5" style="2" customWidth="1"/>
    <col min="10489" max="10489" width="7.875" style="2" customWidth="1"/>
    <col min="10490" max="10490" width="8.625" style="2" customWidth="1"/>
    <col min="10491" max="10512" width="8.5" style="2" customWidth="1"/>
    <col min="10513" max="10742" width="10.625" style="2"/>
    <col min="10743" max="10743" width="7.125" style="2" customWidth="1"/>
    <col min="10744" max="10744" width="3.5" style="2" customWidth="1"/>
    <col min="10745" max="10745" width="7.875" style="2" customWidth="1"/>
    <col min="10746" max="10746" width="8.625" style="2" customWidth="1"/>
    <col min="10747" max="10768" width="8.5" style="2" customWidth="1"/>
    <col min="10769" max="10998" width="10.625" style="2"/>
    <col min="10999" max="10999" width="7.125" style="2" customWidth="1"/>
    <col min="11000" max="11000" width="3.5" style="2" customWidth="1"/>
    <col min="11001" max="11001" width="7.875" style="2" customWidth="1"/>
    <col min="11002" max="11002" width="8.625" style="2" customWidth="1"/>
    <col min="11003" max="11024" width="8.5" style="2" customWidth="1"/>
    <col min="11025" max="11254" width="10.625" style="2"/>
    <col min="11255" max="11255" width="7.125" style="2" customWidth="1"/>
    <col min="11256" max="11256" width="3.5" style="2" customWidth="1"/>
    <col min="11257" max="11257" width="7.875" style="2" customWidth="1"/>
    <col min="11258" max="11258" width="8.625" style="2" customWidth="1"/>
    <col min="11259" max="11280" width="8.5" style="2" customWidth="1"/>
    <col min="11281" max="11510" width="10.625" style="2"/>
    <col min="11511" max="11511" width="7.125" style="2" customWidth="1"/>
    <col min="11512" max="11512" width="3.5" style="2" customWidth="1"/>
    <col min="11513" max="11513" width="7.875" style="2" customWidth="1"/>
    <col min="11514" max="11514" width="8.625" style="2" customWidth="1"/>
    <col min="11515" max="11536" width="8.5" style="2" customWidth="1"/>
    <col min="11537" max="11766" width="10.625" style="2"/>
    <col min="11767" max="11767" width="7.125" style="2" customWidth="1"/>
    <col min="11768" max="11768" width="3.5" style="2" customWidth="1"/>
    <col min="11769" max="11769" width="7.875" style="2" customWidth="1"/>
    <col min="11770" max="11770" width="8.625" style="2" customWidth="1"/>
    <col min="11771" max="11792" width="8.5" style="2" customWidth="1"/>
    <col min="11793" max="12022" width="10.625" style="2"/>
    <col min="12023" max="12023" width="7.125" style="2" customWidth="1"/>
    <col min="12024" max="12024" width="3.5" style="2" customWidth="1"/>
    <col min="12025" max="12025" width="7.875" style="2" customWidth="1"/>
    <col min="12026" max="12026" width="8.625" style="2" customWidth="1"/>
    <col min="12027" max="12048" width="8.5" style="2" customWidth="1"/>
    <col min="12049" max="12278" width="10.625" style="2"/>
    <col min="12279" max="12279" width="7.125" style="2" customWidth="1"/>
    <col min="12280" max="12280" width="3.5" style="2" customWidth="1"/>
    <col min="12281" max="12281" width="7.875" style="2" customWidth="1"/>
    <col min="12282" max="12282" width="8.625" style="2" customWidth="1"/>
    <col min="12283" max="12304" width="8.5" style="2" customWidth="1"/>
    <col min="12305" max="12534" width="10.625" style="2"/>
    <col min="12535" max="12535" width="7.125" style="2" customWidth="1"/>
    <col min="12536" max="12536" width="3.5" style="2" customWidth="1"/>
    <col min="12537" max="12537" width="7.875" style="2" customWidth="1"/>
    <col min="12538" max="12538" width="8.625" style="2" customWidth="1"/>
    <col min="12539" max="12560" width="8.5" style="2" customWidth="1"/>
    <col min="12561" max="12790" width="10.625" style="2"/>
    <col min="12791" max="12791" width="7.125" style="2" customWidth="1"/>
    <col min="12792" max="12792" width="3.5" style="2" customWidth="1"/>
    <col min="12793" max="12793" width="7.875" style="2" customWidth="1"/>
    <col min="12794" max="12794" width="8.625" style="2" customWidth="1"/>
    <col min="12795" max="12816" width="8.5" style="2" customWidth="1"/>
    <col min="12817" max="13046" width="10.625" style="2"/>
    <col min="13047" max="13047" width="7.125" style="2" customWidth="1"/>
    <col min="13048" max="13048" width="3.5" style="2" customWidth="1"/>
    <col min="13049" max="13049" width="7.875" style="2" customWidth="1"/>
    <col min="13050" max="13050" width="8.625" style="2" customWidth="1"/>
    <col min="13051" max="13072" width="8.5" style="2" customWidth="1"/>
    <col min="13073" max="13302" width="10.625" style="2"/>
    <col min="13303" max="13303" width="7.125" style="2" customWidth="1"/>
    <col min="13304" max="13304" width="3.5" style="2" customWidth="1"/>
    <col min="13305" max="13305" width="7.875" style="2" customWidth="1"/>
    <col min="13306" max="13306" width="8.625" style="2" customWidth="1"/>
    <col min="13307" max="13328" width="8.5" style="2" customWidth="1"/>
    <col min="13329" max="13558" width="10.625" style="2"/>
    <col min="13559" max="13559" width="7.125" style="2" customWidth="1"/>
    <col min="13560" max="13560" width="3.5" style="2" customWidth="1"/>
    <col min="13561" max="13561" width="7.875" style="2" customWidth="1"/>
    <col min="13562" max="13562" width="8.625" style="2" customWidth="1"/>
    <col min="13563" max="13584" width="8.5" style="2" customWidth="1"/>
    <col min="13585" max="13814" width="10.625" style="2"/>
    <col min="13815" max="13815" width="7.125" style="2" customWidth="1"/>
    <col min="13816" max="13816" width="3.5" style="2" customWidth="1"/>
    <col min="13817" max="13817" width="7.875" style="2" customWidth="1"/>
    <col min="13818" max="13818" width="8.625" style="2" customWidth="1"/>
    <col min="13819" max="13840" width="8.5" style="2" customWidth="1"/>
    <col min="13841" max="14070" width="10.625" style="2"/>
    <col min="14071" max="14071" width="7.125" style="2" customWidth="1"/>
    <col min="14072" max="14072" width="3.5" style="2" customWidth="1"/>
    <col min="14073" max="14073" width="7.875" style="2" customWidth="1"/>
    <col min="14074" max="14074" width="8.625" style="2" customWidth="1"/>
    <col min="14075" max="14096" width="8.5" style="2" customWidth="1"/>
    <col min="14097" max="14326" width="10.625" style="2"/>
    <col min="14327" max="14327" width="7.125" style="2" customWidth="1"/>
    <col min="14328" max="14328" width="3.5" style="2" customWidth="1"/>
    <col min="14329" max="14329" width="7.875" style="2" customWidth="1"/>
    <col min="14330" max="14330" width="8.625" style="2" customWidth="1"/>
    <col min="14331" max="14352" width="8.5" style="2" customWidth="1"/>
    <col min="14353" max="14582" width="10.625" style="2"/>
    <col min="14583" max="14583" width="7.125" style="2" customWidth="1"/>
    <col min="14584" max="14584" width="3.5" style="2" customWidth="1"/>
    <col min="14585" max="14585" width="7.875" style="2" customWidth="1"/>
    <col min="14586" max="14586" width="8.625" style="2" customWidth="1"/>
    <col min="14587" max="14608" width="8.5" style="2" customWidth="1"/>
    <col min="14609" max="14838" width="10.625" style="2"/>
    <col min="14839" max="14839" width="7.125" style="2" customWidth="1"/>
    <col min="14840" max="14840" width="3.5" style="2" customWidth="1"/>
    <col min="14841" max="14841" width="7.875" style="2" customWidth="1"/>
    <col min="14842" max="14842" width="8.625" style="2" customWidth="1"/>
    <col min="14843" max="14864" width="8.5" style="2" customWidth="1"/>
    <col min="14865" max="15094" width="10.625" style="2"/>
    <col min="15095" max="15095" width="7.125" style="2" customWidth="1"/>
    <col min="15096" max="15096" width="3.5" style="2" customWidth="1"/>
    <col min="15097" max="15097" width="7.875" style="2" customWidth="1"/>
    <col min="15098" max="15098" width="8.625" style="2" customWidth="1"/>
    <col min="15099" max="15120" width="8.5" style="2" customWidth="1"/>
    <col min="15121" max="15350" width="10.625" style="2"/>
    <col min="15351" max="15351" width="7.125" style="2" customWidth="1"/>
    <col min="15352" max="15352" width="3.5" style="2" customWidth="1"/>
    <col min="15353" max="15353" width="7.875" style="2" customWidth="1"/>
    <col min="15354" max="15354" width="8.625" style="2" customWidth="1"/>
    <col min="15355" max="15376" width="8.5" style="2" customWidth="1"/>
    <col min="15377" max="15606" width="10.625" style="2"/>
    <col min="15607" max="15607" width="7.125" style="2" customWidth="1"/>
    <col min="15608" max="15608" width="3.5" style="2" customWidth="1"/>
    <col min="15609" max="15609" width="7.875" style="2" customWidth="1"/>
    <col min="15610" max="15610" width="8.625" style="2" customWidth="1"/>
    <col min="15611" max="15632" width="8.5" style="2" customWidth="1"/>
    <col min="15633" max="15862" width="10.625" style="2"/>
    <col min="15863" max="15863" width="7.125" style="2" customWidth="1"/>
    <col min="15864" max="15864" width="3.5" style="2" customWidth="1"/>
    <col min="15865" max="15865" width="7.875" style="2" customWidth="1"/>
    <col min="15866" max="15866" width="8.625" style="2" customWidth="1"/>
    <col min="15867" max="15888" width="8.5" style="2" customWidth="1"/>
    <col min="15889" max="16118" width="10.625" style="2"/>
    <col min="16119" max="16119" width="7.125" style="2" customWidth="1"/>
    <col min="16120" max="16120" width="3.5" style="2" customWidth="1"/>
    <col min="16121" max="16121" width="7.875" style="2" customWidth="1"/>
    <col min="16122" max="16122" width="8.625" style="2" customWidth="1"/>
    <col min="16123" max="16144" width="8.5" style="2" customWidth="1"/>
    <col min="16145" max="16384" width="10.625" style="2"/>
  </cols>
  <sheetData>
    <row r="1" spans="1:42" ht="18.75">
      <c r="A1" s="419" t="s">
        <v>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</row>
    <row r="2" spans="1:42" s="14" customFormat="1" ht="21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1"/>
    </row>
    <row r="3" spans="1:42" s="14" customFormat="1" ht="20.25" customHeight="1" thickTop="1" thickBo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438" t="s">
        <v>245</v>
      </c>
      <c r="P3" s="438"/>
    </row>
    <row r="4" spans="1:42" s="14" customFormat="1" ht="20.25" customHeight="1" thickTop="1">
      <c r="A4" s="439" t="s">
        <v>75</v>
      </c>
      <c r="B4" s="439"/>
      <c r="C4" s="440"/>
      <c r="D4" s="443" t="s">
        <v>2</v>
      </c>
      <c r="E4" s="445" t="s">
        <v>246</v>
      </c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</row>
    <row r="5" spans="1:42" ht="20.25" customHeight="1">
      <c r="A5" s="441"/>
      <c r="B5" s="441"/>
      <c r="C5" s="442"/>
      <c r="D5" s="444"/>
      <c r="E5" s="198" t="s">
        <v>204</v>
      </c>
      <c r="F5" s="198" t="s">
        <v>205</v>
      </c>
      <c r="G5" s="198" t="s">
        <v>206</v>
      </c>
      <c r="H5" s="198" t="s">
        <v>207</v>
      </c>
      <c r="I5" s="198" t="s">
        <v>208</v>
      </c>
      <c r="J5" s="198" t="s">
        <v>209</v>
      </c>
      <c r="K5" s="198" t="s">
        <v>210</v>
      </c>
      <c r="L5" s="198" t="s">
        <v>211</v>
      </c>
      <c r="M5" s="198" t="s">
        <v>212</v>
      </c>
      <c r="N5" s="198" t="s">
        <v>213</v>
      </c>
      <c r="O5" s="198" t="s">
        <v>213</v>
      </c>
      <c r="P5" s="198" t="s">
        <v>214</v>
      </c>
      <c r="Q5" s="32"/>
    </row>
    <row r="6" spans="1:42" s="28" customFormat="1" ht="20.25" customHeight="1">
      <c r="A6" s="431" t="s">
        <v>215</v>
      </c>
      <c r="B6" s="389" t="s">
        <v>72</v>
      </c>
      <c r="C6" s="390" t="s">
        <v>32</v>
      </c>
      <c r="D6" s="157">
        <f t="shared" ref="D6:D11" si="0">SUM(E6:R6)</f>
        <v>22776</v>
      </c>
      <c r="E6" s="161">
        <f>SUM(E7:E8)</f>
        <v>3724</v>
      </c>
      <c r="F6" s="161">
        <f t="shared" ref="F6:P6" si="1">SUM(F7:F8)</f>
        <v>2083</v>
      </c>
      <c r="G6" s="161">
        <f t="shared" si="1"/>
        <v>1502</v>
      </c>
      <c r="H6" s="161">
        <f t="shared" si="1"/>
        <v>1852</v>
      </c>
      <c r="I6" s="161">
        <f t="shared" si="1"/>
        <v>3324</v>
      </c>
      <c r="J6" s="161">
        <f t="shared" si="1"/>
        <v>1122</v>
      </c>
      <c r="K6" s="161">
        <f t="shared" si="1"/>
        <v>1737</v>
      </c>
      <c r="L6" s="161">
        <f t="shared" si="1"/>
        <v>3895</v>
      </c>
      <c r="M6" s="161">
        <f t="shared" si="1"/>
        <v>1741</v>
      </c>
      <c r="N6" s="161">
        <f t="shared" si="1"/>
        <v>1051</v>
      </c>
      <c r="O6" s="161">
        <f t="shared" si="1"/>
        <v>583</v>
      </c>
      <c r="P6" s="161">
        <f t="shared" si="1"/>
        <v>162</v>
      </c>
      <c r="Q6" s="437"/>
      <c r="R6" s="32"/>
      <c r="S6" s="32"/>
      <c r="T6" s="34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7"/>
      <c r="AP6" s="37"/>
    </row>
    <row r="7" spans="1:42" s="28" customFormat="1" ht="20.25" customHeight="1">
      <c r="A7" s="432"/>
      <c r="B7" s="389" t="s">
        <v>14</v>
      </c>
      <c r="C7" s="388" t="s">
        <v>23</v>
      </c>
      <c r="D7" s="158">
        <f t="shared" si="0"/>
        <v>10688</v>
      </c>
      <c r="E7" s="161">
        <v>1721</v>
      </c>
      <c r="F7" s="161">
        <v>986</v>
      </c>
      <c r="G7" s="161">
        <v>665</v>
      </c>
      <c r="H7" s="161">
        <v>832</v>
      </c>
      <c r="I7" s="161">
        <v>1567</v>
      </c>
      <c r="J7" s="161">
        <v>562</v>
      </c>
      <c r="K7" s="161">
        <v>823</v>
      </c>
      <c r="L7" s="161">
        <v>1826</v>
      </c>
      <c r="M7" s="161">
        <v>842</v>
      </c>
      <c r="N7" s="161">
        <v>502</v>
      </c>
      <c r="O7" s="161">
        <v>289</v>
      </c>
      <c r="P7" s="161">
        <v>73</v>
      </c>
      <c r="Q7" s="437"/>
      <c r="R7" s="32"/>
      <c r="S7" s="32"/>
      <c r="T7" s="34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6"/>
      <c r="AM7" s="37"/>
      <c r="AN7" s="37"/>
      <c r="AO7" s="37"/>
      <c r="AP7" s="37"/>
    </row>
    <row r="8" spans="1:42" s="28" customFormat="1" ht="20.25" customHeight="1">
      <c r="A8" s="432"/>
      <c r="B8" s="389" t="s">
        <v>7</v>
      </c>
      <c r="C8" s="388" t="s">
        <v>22</v>
      </c>
      <c r="D8" s="158">
        <f t="shared" si="0"/>
        <v>12088</v>
      </c>
      <c r="E8" s="162">
        <v>2003</v>
      </c>
      <c r="F8" s="162">
        <v>1097</v>
      </c>
      <c r="G8" s="162">
        <v>837</v>
      </c>
      <c r="H8" s="162">
        <v>1020</v>
      </c>
      <c r="I8" s="162">
        <v>1757</v>
      </c>
      <c r="J8" s="162">
        <v>560</v>
      </c>
      <c r="K8" s="162">
        <v>914</v>
      </c>
      <c r="L8" s="162">
        <v>2069</v>
      </c>
      <c r="M8" s="162">
        <v>899</v>
      </c>
      <c r="N8" s="162">
        <v>549</v>
      </c>
      <c r="O8" s="162">
        <v>294</v>
      </c>
      <c r="P8" s="162">
        <v>89</v>
      </c>
      <c r="Q8" s="437"/>
      <c r="R8" s="32"/>
      <c r="S8" s="32"/>
      <c r="T8" s="34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7"/>
    </row>
    <row r="9" spans="1:42" s="28" customFormat="1" ht="20.25" customHeight="1">
      <c r="A9" s="432"/>
      <c r="B9" s="202" t="s">
        <v>101</v>
      </c>
      <c r="C9" s="390" t="s">
        <v>32</v>
      </c>
      <c r="D9" s="158">
        <f t="shared" si="0"/>
        <v>7204</v>
      </c>
      <c r="E9" s="161">
        <f>SUM(E10:E11)</f>
        <v>1295</v>
      </c>
      <c r="F9" s="161">
        <f t="shared" ref="F9:P9" si="2">SUM(F10:F11)</f>
        <v>537</v>
      </c>
      <c r="G9" s="161">
        <f t="shared" si="2"/>
        <v>367</v>
      </c>
      <c r="H9" s="161">
        <f t="shared" si="2"/>
        <v>475</v>
      </c>
      <c r="I9" s="161">
        <f t="shared" si="2"/>
        <v>1043</v>
      </c>
      <c r="J9" s="161">
        <f t="shared" si="2"/>
        <v>304</v>
      </c>
      <c r="K9" s="161">
        <f t="shared" si="2"/>
        <v>572</v>
      </c>
      <c r="L9" s="161">
        <f t="shared" si="2"/>
        <v>1279</v>
      </c>
      <c r="M9" s="161">
        <f t="shared" si="2"/>
        <v>642</v>
      </c>
      <c r="N9" s="161">
        <f t="shared" si="2"/>
        <v>360</v>
      </c>
      <c r="O9" s="161">
        <f t="shared" si="2"/>
        <v>239</v>
      </c>
      <c r="P9" s="161">
        <f t="shared" si="2"/>
        <v>91</v>
      </c>
      <c r="Q9" s="437"/>
      <c r="R9" s="32"/>
      <c r="S9" s="32"/>
      <c r="T9" s="34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7"/>
    </row>
    <row r="10" spans="1:42" s="28" customFormat="1" ht="20.25" customHeight="1">
      <c r="A10" s="432"/>
      <c r="B10" s="199" t="s">
        <v>140</v>
      </c>
      <c r="C10" s="388" t="s">
        <v>23</v>
      </c>
      <c r="D10" s="158">
        <f t="shared" si="0"/>
        <v>3322</v>
      </c>
      <c r="E10" s="161">
        <v>577</v>
      </c>
      <c r="F10" s="161">
        <v>255</v>
      </c>
      <c r="G10" s="161">
        <v>153</v>
      </c>
      <c r="H10" s="161">
        <v>213</v>
      </c>
      <c r="I10" s="161">
        <v>483</v>
      </c>
      <c r="J10" s="161">
        <v>133</v>
      </c>
      <c r="K10" s="161">
        <v>275</v>
      </c>
      <c r="L10" s="161">
        <v>583</v>
      </c>
      <c r="M10" s="161">
        <v>318</v>
      </c>
      <c r="N10" s="161">
        <v>169</v>
      </c>
      <c r="O10" s="161">
        <v>118</v>
      </c>
      <c r="P10" s="161">
        <v>45</v>
      </c>
      <c r="Q10" s="437"/>
      <c r="R10" s="32"/>
      <c r="S10" s="32"/>
      <c r="T10" s="34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7"/>
    </row>
    <row r="11" spans="1:42" s="29" customFormat="1" ht="20.25" customHeight="1">
      <c r="A11" s="432"/>
      <c r="B11" s="199" t="s">
        <v>7</v>
      </c>
      <c r="C11" s="388" t="s">
        <v>22</v>
      </c>
      <c r="D11" s="158">
        <f t="shared" si="0"/>
        <v>3882</v>
      </c>
      <c r="E11" s="161">
        <v>718</v>
      </c>
      <c r="F11" s="161">
        <v>282</v>
      </c>
      <c r="G11" s="161">
        <v>214</v>
      </c>
      <c r="H11" s="161">
        <v>262</v>
      </c>
      <c r="I11" s="161">
        <v>560</v>
      </c>
      <c r="J11" s="161">
        <v>171</v>
      </c>
      <c r="K11" s="161">
        <v>297</v>
      </c>
      <c r="L11" s="161">
        <v>696</v>
      </c>
      <c r="M11" s="161">
        <v>324</v>
      </c>
      <c r="N11" s="161">
        <v>191</v>
      </c>
      <c r="O11" s="161">
        <v>121</v>
      </c>
      <c r="P11" s="161">
        <v>46</v>
      </c>
      <c r="Q11" s="437"/>
      <c r="R11" s="33"/>
      <c r="S11" s="33"/>
      <c r="T11" s="35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5"/>
    </row>
    <row r="12" spans="1:42" ht="20.25" customHeight="1">
      <c r="A12" s="433"/>
      <c r="B12" s="200" t="s">
        <v>139</v>
      </c>
      <c r="C12" s="201"/>
      <c r="D12" s="159">
        <f t="shared" ref="D12:P12" si="3">D9/D6</f>
        <v>0.31629785739374783</v>
      </c>
      <c r="E12" s="160">
        <f t="shared" si="3"/>
        <v>0.34774436090225563</v>
      </c>
      <c r="F12" s="160">
        <f t="shared" si="3"/>
        <v>0.25780124819971195</v>
      </c>
      <c r="G12" s="160">
        <f t="shared" si="3"/>
        <v>0.24434087882822902</v>
      </c>
      <c r="H12" s="160">
        <f t="shared" si="3"/>
        <v>0.25647948164146867</v>
      </c>
      <c r="I12" s="160">
        <f t="shared" si="3"/>
        <v>0.31377858002406739</v>
      </c>
      <c r="J12" s="160">
        <f t="shared" si="3"/>
        <v>0.27094474153297682</v>
      </c>
      <c r="K12" s="160">
        <f t="shared" si="3"/>
        <v>0.32930339666090963</v>
      </c>
      <c r="L12" s="160">
        <f t="shared" si="3"/>
        <v>0.32836970474967908</v>
      </c>
      <c r="M12" s="160">
        <f t="shared" si="3"/>
        <v>0.36875358989086732</v>
      </c>
      <c r="N12" s="160">
        <f t="shared" si="3"/>
        <v>0.34253092293054233</v>
      </c>
      <c r="O12" s="160">
        <f t="shared" si="3"/>
        <v>0.40994854202401371</v>
      </c>
      <c r="P12" s="160">
        <f t="shared" si="3"/>
        <v>0.56172839506172845</v>
      </c>
      <c r="Q12" s="436"/>
    </row>
    <row r="13" spans="1:42" ht="20.25" customHeight="1">
      <c r="A13" s="431" t="s">
        <v>216</v>
      </c>
      <c r="B13" s="389" t="s">
        <v>72</v>
      </c>
      <c r="C13" s="390" t="s">
        <v>32</v>
      </c>
      <c r="D13" s="157">
        <f>SUM(E13:R13)</f>
        <v>22762</v>
      </c>
      <c r="E13" s="161">
        <f>SUM(E14:E15)</f>
        <v>3719</v>
      </c>
      <c r="F13" s="161">
        <f t="shared" ref="F13:P13" si="4">SUM(F14:F15)</f>
        <v>1924</v>
      </c>
      <c r="G13" s="161">
        <f t="shared" si="4"/>
        <v>1644</v>
      </c>
      <c r="H13" s="161">
        <f t="shared" si="4"/>
        <v>1844</v>
      </c>
      <c r="I13" s="161">
        <f t="shared" si="4"/>
        <v>3335</v>
      </c>
      <c r="J13" s="161">
        <f t="shared" si="4"/>
        <v>1107</v>
      </c>
      <c r="K13" s="161">
        <f t="shared" si="4"/>
        <v>1732</v>
      </c>
      <c r="L13" s="161">
        <f t="shared" si="4"/>
        <v>3912</v>
      </c>
      <c r="M13" s="161">
        <f t="shared" si="4"/>
        <v>1731</v>
      </c>
      <c r="N13" s="161">
        <f t="shared" si="4"/>
        <v>1073</v>
      </c>
      <c r="O13" s="161">
        <f t="shared" si="4"/>
        <v>579</v>
      </c>
      <c r="P13" s="161">
        <f t="shared" si="4"/>
        <v>162</v>
      </c>
      <c r="Q13" s="437"/>
    </row>
    <row r="14" spans="1:42" ht="20.25" customHeight="1">
      <c r="A14" s="432"/>
      <c r="B14" s="389" t="s">
        <v>14</v>
      </c>
      <c r="C14" s="388" t="s">
        <v>23</v>
      </c>
      <c r="D14" s="158">
        <f t="shared" ref="D14:D16" si="5">SUM(E14:R14)</f>
        <v>10694</v>
      </c>
      <c r="E14" s="161">
        <v>1719</v>
      </c>
      <c r="F14" s="161">
        <v>920</v>
      </c>
      <c r="G14" s="161">
        <v>727</v>
      </c>
      <c r="H14" s="161">
        <v>830</v>
      </c>
      <c r="I14" s="161">
        <v>1580</v>
      </c>
      <c r="J14" s="161">
        <v>551</v>
      </c>
      <c r="K14" s="161">
        <v>821</v>
      </c>
      <c r="L14" s="161">
        <v>1831</v>
      </c>
      <c r="M14" s="161">
        <v>839</v>
      </c>
      <c r="N14" s="161">
        <v>516</v>
      </c>
      <c r="O14" s="161">
        <v>286</v>
      </c>
      <c r="P14" s="161">
        <v>74</v>
      </c>
      <c r="Q14" s="437"/>
    </row>
    <row r="15" spans="1:42" ht="20.25" customHeight="1">
      <c r="A15" s="432"/>
      <c r="B15" s="389" t="s">
        <v>7</v>
      </c>
      <c r="C15" s="388" t="s">
        <v>22</v>
      </c>
      <c r="D15" s="158">
        <f t="shared" si="5"/>
        <v>12068</v>
      </c>
      <c r="E15" s="162">
        <v>2000</v>
      </c>
      <c r="F15" s="162">
        <v>1004</v>
      </c>
      <c r="G15" s="162">
        <v>917</v>
      </c>
      <c r="H15" s="162">
        <v>1014</v>
      </c>
      <c r="I15" s="162">
        <v>1755</v>
      </c>
      <c r="J15" s="162">
        <v>556</v>
      </c>
      <c r="K15" s="162">
        <v>911</v>
      </c>
      <c r="L15" s="162">
        <v>2081</v>
      </c>
      <c r="M15" s="162">
        <v>892</v>
      </c>
      <c r="N15" s="162">
        <v>557</v>
      </c>
      <c r="O15" s="162">
        <v>293</v>
      </c>
      <c r="P15" s="162">
        <v>88</v>
      </c>
      <c r="Q15" s="437"/>
    </row>
    <row r="16" spans="1:42" ht="20.25" customHeight="1">
      <c r="A16" s="432"/>
      <c r="B16" s="202" t="s">
        <v>101</v>
      </c>
      <c r="C16" s="390" t="s">
        <v>32</v>
      </c>
      <c r="D16" s="158">
        <f t="shared" si="5"/>
        <v>8500</v>
      </c>
      <c r="E16" s="161">
        <f>SUM(E17:E18)</f>
        <v>1433</v>
      </c>
      <c r="F16" s="161">
        <f t="shared" ref="F16:P16" si="6">SUM(F17:F18)</f>
        <v>648</v>
      </c>
      <c r="G16" s="161">
        <f t="shared" si="6"/>
        <v>495</v>
      </c>
      <c r="H16" s="161">
        <f t="shared" si="6"/>
        <v>638</v>
      </c>
      <c r="I16" s="161">
        <f t="shared" si="6"/>
        <v>1194</v>
      </c>
      <c r="J16" s="161">
        <f t="shared" si="6"/>
        <v>366</v>
      </c>
      <c r="K16" s="161">
        <f t="shared" si="6"/>
        <v>607</v>
      </c>
      <c r="L16" s="161">
        <f t="shared" si="6"/>
        <v>1620</v>
      </c>
      <c r="M16" s="161">
        <f t="shared" si="6"/>
        <v>726</v>
      </c>
      <c r="N16" s="161">
        <f t="shared" si="6"/>
        <v>411</v>
      </c>
      <c r="O16" s="161">
        <f t="shared" si="6"/>
        <v>264</v>
      </c>
      <c r="P16" s="161">
        <f t="shared" si="6"/>
        <v>98</v>
      </c>
      <c r="Q16" s="437"/>
    </row>
    <row r="17" spans="1:17" ht="20.25" customHeight="1">
      <c r="A17" s="432"/>
      <c r="B17" s="199" t="s">
        <v>140</v>
      </c>
      <c r="C17" s="388" t="s">
        <v>23</v>
      </c>
      <c r="D17" s="158">
        <f>SUM(E17:P17)</f>
        <v>3979</v>
      </c>
      <c r="E17" s="161">
        <v>657</v>
      </c>
      <c r="F17" s="161">
        <v>303</v>
      </c>
      <c r="G17" s="161">
        <v>227</v>
      </c>
      <c r="H17" s="161">
        <v>283</v>
      </c>
      <c r="I17" s="161">
        <v>554</v>
      </c>
      <c r="J17" s="161">
        <v>162</v>
      </c>
      <c r="K17" s="161">
        <v>305</v>
      </c>
      <c r="L17" s="161">
        <v>735</v>
      </c>
      <c r="M17" s="161">
        <v>368</v>
      </c>
      <c r="N17" s="161">
        <v>200</v>
      </c>
      <c r="O17" s="161">
        <v>137</v>
      </c>
      <c r="P17" s="161">
        <v>48</v>
      </c>
      <c r="Q17" s="437"/>
    </row>
    <row r="18" spans="1:17" ht="20.25" customHeight="1">
      <c r="A18" s="432"/>
      <c r="B18" s="199" t="s">
        <v>7</v>
      </c>
      <c r="C18" s="388" t="s">
        <v>22</v>
      </c>
      <c r="D18" s="158">
        <f>SUM(E18:P18)</f>
        <v>4521</v>
      </c>
      <c r="E18" s="161">
        <v>776</v>
      </c>
      <c r="F18" s="161">
        <v>345</v>
      </c>
      <c r="G18" s="161">
        <v>268</v>
      </c>
      <c r="H18" s="161">
        <v>355</v>
      </c>
      <c r="I18" s="161">
        <v>640</v>
      </c>
      <c r="J18" s="161">
        <v>204</v>
      </c>
      <c r="K18" s="161">
        <v>302</v>
      </c>
      <c r="L18" s="161">
        <v>885</v>
      </c>
      <c r="M18" s="161">
        <v>358</v>
      </c>
      <c r="N18" s="161">
        <v>211</v>
      </c>
      <c r="O18" s="161">
        <v>127</v>
      </c>
      <c r="P18" s="161">
        <v>50</v>
      </c>
      <c r="Q18" s="437"/>
    </row>
    <row r="19" spans="1:17" ht="20.25" customHeight="1">
      <c r="A19" s="433"/>
      <c r="B19" s="200" t="s">
        <v>139</v>
      </c>
      <c r="C19" s="201"/>
      <c r="D19" s="203">
        <f t="shared" ref="D19:P19" si="7">D16/D13</f>
        <v>0.37342939987698798</v>
      </c>
      <c r="E19" s="204">
        <f t="shared" si="7"/>
        <v>0.38531863404140898</v>
      </c>
      <c r="F19" s="204">
        <f t="shared" si="7"/>
        <v>0.33679833679833682</v>
      </c>
      <c r="G19" s="204">
        <f t="shared" si="7"/>
        <v>0.3010948905109489</v>
      </c>
      <c r="H19" s="204">
        <f t="shared" si="7"/>
        <v>0.34598698481561824</v>
      </c>
      <c r="I19" s="204">
        <f t="shared" si="7"/>
        <v>0.35802098950524736</v>
      </c>
      <c r="J19" s="204">
        <f t="shared" si="7"/>
        <v>0.33062330623306235</v>
      </c>
      <c r="K19" s="204">
        <f t="shared" si="7"/>
        <v>0.35046189376443421</v>
      </c>
      <c r="L19" s="204">
        <f t="shared" si="7"/>
        <v>0.41411042944785276</v>
      </c>
      <c r="M19" s="204">
        <f t="shared" si="7"/>
        <v>0.41941074523396882</v>
      </c>
      <c r="N19" s="204">
        <f t="shared" si="7"/>
        <v>0.38303821062441751</v>
      </c>
      <c r="O19" s="204">
        <f t="shared" si="7"/>
        <v>0.45595854922279794</v>
      </c>
      <c r="P19" s="204">
        <f t="shared" si="7"/>
        <v>0.60493827160493829</v>
      </c>
      <c r="Q19" s="32"/>
    </row>
    <row r="20" spans="1:17" ht="20.25" customHeight="1">
      <c r="A20" s="431" t="s">
        <v>247</v>
      </c>
      <c r="B20" s="390" t="s">
        <v>72</v>
      </c>
      <c r="C20" s="205" t="s">
        <v>32</v>
      </c>
      <c r="D20" s="206">
        <f>SUM(D21:D22)</f>
        <v>22764</v>
      </c>
      <c r="E20" s="206">
        <f t="shared" ref="E20:P20" si="8">SUM(E21:E22)</f>
        <v>3734</v>
      </c>
      <c r="F20" s="206">
        <f t="shared" si="8"/>
        <v>1926</v>
      </c>
      <c r="G20" s="206">
        <f t="shared" si="8"/>
        <v>1642</v>
      </c>
      <c r="H20" s="206">
        <f t="shared" si="8"/>
        <v>1840</v>
      </c>
      <c r="I20" s="206">
        <f t="shared" si="8"/>
        <v>3332</v>
      </c>
      <c r="J20" s="206">
        <f t="shared" si="8"/>
        <v>1130</v>
      </c>
      <c r="K20" s="206">
        <f t="shared" si="8"/>
        <v>1723</v>
      </c>
      <c r="L20" s="206">
        <f t="shared" si="8"/>
        <v>3922</v>
      </c>
      <c r="M20" s="206">
        <f t="shared" si="8"/>
        <v>1719</v>
      </c>
      <c r="N20" s="206">
        <f t="shared" si="8"/>
        <v>1055</v>
      </c>
      <c r="O20" s="206">
        <f t="shared" si="8"/>
        <v>579</v>
      </c>
      <c r="P20" s="206">
        <f t="shared" si="8"/>
        <v>162</v>
      </c>
      <c r="Q20" s="32"/>
    </row>
    <row r="21" spans="1:17" ht="20.25" customHeight="1">
      <c r="A21" s="432"/>
      <c r="B21" s="388" t="s">
        <v>14</v>
      </c>
      <c r="C21" s="207" t="s">
        <v>23</v>
      </c>
      <c r="D21" s="158">
        <f t="shared" ref="D21:D22" si="9">SUM(E21:R21)</f>
        <v>10734</v>
      </c>
      <c r="E21" s="161">
        <v>1734</v>
      </c>
      <c r="F21" s="161">
        <v>917</v>
      </c>
      <c r="G21" s="161">
        <v>728</v>
      </c>
      <c r="H21" s="161">
        <v>833</v>
      </c>
      <c r="I21" s="161">
        <v>1583</v>
      </c>
      <c r="J21" s="161">
        <v>576</v>
      </c>
      <c r="K21" s="161">
        <v>814</v>
      </c>
      <c r="L21" s="161">
        <v>1846</v>
      </c>
      <c r="M21" s="161">
        <v>837</v>
      </c>
      <c r="N21" s="161">
        <v>503</v>
      </c>
      <c r="O21" s="161">
        <v>288</v>
      </c>
      <c r="P21" s="161">
        <v>75</v>
      </c>
      <c r="Q21" s="32"/>
    </row>
    <row r="22" spans="1:17" ht="20.25" customHeight="1">
      <c r="A22" s="432"/>
      <c r="B22" s="388" t="s">
        <v>7</v>
      </c>
      <c r="C22" s="207" t="s">
        <v>22</v>
      </c>
      <c r="D22" s="158">
        <f t="shared" si="9"/>
        <v>12030</v>
      </c>
      <c r="E22" s="162">
        <v>2000</v>
      </c>
      <c r="F22" s="162">
        <v>1009</v>
      </c>
      <c r="G22" s="162">
        <v>914</v>
      </c>
      <c r="H22" s="162">
        <v>1007</v>
      </c>
      <c r="I22" s="162">
        <v>1749</v>
      </c>
      <c r="J22" s="162">
        <v>554</v>
      </c>
      <c r="K22" s="162">
        <v>909</v>
      </c>
      <c r="L22" s="162">
        <v>2076</v>
      </c>
      <c r="M22" s="162">
        <v>882</v>
      </c>
      <c r="N22" s="162">
        <v>552</v>
      </c>
      <c r="O22" s="162">
        <v>291</v>
      </c>
      <c r="P22" s="162">
        <v>87</v>
      </c>
      <c r="Q22" s="32"/>
    </row>
    <row r="23" spans="1:17" ht="20.25" customHeight="1">
      <c r="A23" s="432"/>
      <c r="B23" s="390" t="s">
        <v>101</v>
      </c>
      <c r="C23" s="205" t="s">
        <v>32</v>
      </c>
      <c r="D23" s="139">
        <f>SUM(D24:D25)</f>
        <v>11978</v>
      </c>
      <c r="E23" s="139">
        <f t="shared" ref="E23:P23" si="10">SUM(E24:E25)</f>
        <v>1989</v>
      </c>
      <c r="F23" s="139">
        <f t="shared" si="10"/>
        <v>953</v>
      </c>
      <c r="G23" s="139">
        <f t="shared" si="10"/>
        <v>825</v>
      </c>
      <c r="H23" s="139">
        <f t="shared" si="10"/>
        <v>876</v>
      </c>
      <c r="I23" s="139">
        <f t="shared" si="10"/>
        <v>1767</v>
      </c>
      <c r="J23" s="139">
        <f t="shared" si="10"/>
        <v>596</v>
      </c>
      <c r="K23" s="139">
        <f t="shared" si="10"/>
        <v>948</v>
      </c>
      <c r="L23" s="139">
        <f t="shared" si="10"/>
        <v>2110</v>
      </c>
      <c r="M23" s="139">
        <f t="shared" si="10"/>
        <v>877</v>
      </c>
      <c r="N23" s="139">
        <f t="shared" si="10"/>
        <v>594</v>
      </c>
      <c r="O23" s="139">
        <f t="shared" si="10"/>
        <v>336</v>
      </c>
      <c r="P23" s="139">
        <f t="shared" si="10"/>
        <v>107</v>
      </c>
      <c r="Q23" s="32"/>
    </row>
    <row r="24" spans="1:17" ht="20.25" customHeight="1">
      <c r="A24" s="432"/>
      <c r="B24" s="388" t="s">
        <v>140</v>
      </c>
      <c r="C24" s="207" t="s">
        <v>23</v>
      </c>
      <c r="D24" s="158">
        <f t="shared" ref="D24:D25" si="11">SUM(E24:R24)</f>
        <v>5770</v>
      </c>
      <c r="E24" s="161">
        <v>929</v>
      </c>
      <c r="F24" s="161">
        <v>468</v>
      </c>
      <c r="G24" s="161">
        <v>372</v>
      </c>
      <c r="H24" s="161">
        <v>406</v>
      </c>
      <c r="I24" s="161">
        <v>837</v>
      </c>
      <c r="J24" s="161">
        <v>317</v>
      </c>
      <c r="K24" s="161">
        <v>464</v>
      </c>
      <c r="L24" s="161">
        <v>1009</v>
      </c>
      <c r="M24" s="161">
        <v>456</v>
      </c>
      <c r="N24" s="161">
        <v>287</v>
      </c>
      <c r="O24" s="161">
        <v>169</v>
      </c>
      <c r="P24" s="161">
        <v>56</v>
      </c>
      <c r="Q24" s="32"/>
    </row>
    <row r="25" spans="1:17" ht="20.25" customHeight="1">
      <c r="A25" s="432"/>
      <c r="B25" s="388" t="s">
        <v>7</v>
      </c>
      <c r="C25" s="207" t="s">
        <v>22</v>
      </c>
      <c r="D25" s="158">
        <f t="shared" si="11"/>
        <v>6208</v>
      </c>
      <c r="E25" s="161">
        <v>1060</v>
      </c>
      <c r="F25" s="161">
        <v>485</v>
      </c>
      <c r="G25" s="161">
        <v>453</v>
      </c>
      <c r="H25" s="161">
        <v>470</v>
      </c>
      <c r="I25" s="161">
        <v>930</v>
      </c>
      <c r="J25" s="161">
        <v>279</v>
      </c>
      <c r="K25" s="161">
        <v>484</v>
      </c>
      <c r="L25" s="161">
        <v>1101</v>
      </c>
      <c r="M25" s="161">
        <v>421</v>
      </c>
      <c r="N25" s="161">
        <v>307</v>
      </c>
      <c r="O25" s="161">
        <v>167</v>
      </c>
      <c r="P25" s="161">
        <v>51</v>
      </c>
      <c r="Q25" s="32"/>
    </row>
    <row r="26" spans="1:17" ht="20.25" customHeight="1">
      <c r="A26" s="433"/>
      <c r="B26" s="208" t="s">
        <v>139</v>
      </c>
      <c r="C26" s="201"/>
      <c r="D26" s="160">
        <f t="shared" ref="D26:P26" si="12">D23/D20</f>
        <v>0.5261816903883324</v>
      </c>
      <c r="E26" s="160">
        <f t="shared" si="12"/>
        <v>0.53267273701124795</v>
      </c>
      <c r="F26" s="160">
        <f t="shared" si="12"/>
        <v>0.4948078920041537</v>
      </c>
      <c r="G26" s="160">
        <f t="shared" si="12"/>
        <v>0.502436053593179</v>
      </c>
      <c r="H26" s="160">
        <f t="shared" si="12"/>
        <v>0.47608695652173916</v>
      </c>
      <c r="I26" s="160">
        <f t="shared" si="12"/>
        <v>0.53031212484993995</v>
      </c>
      <c r="J26" s="160">
        <f t="shared" si="12"/>
        <v>0.52743362831858409</v>
      </c>
      <c r="K26" s="160">
        <f t="shared" si="12"/>
        <v>0.5502031340684852</v>
      </c>
      <c r="L26" s="160">
        <f t="shared" si="12"/>
        <v>0.53799082100968898</v>
      </c>
      <c r="M26" s="160">
        <f t="shared" si="12"/>
        <v>0.51018033740546831</v>
      </c>
      <c r="N26" s="160">
        <f t="shared" si="12"/>
        <v>0.56303317535545028</v>
      </c>
      <c r="O26" s="160">
        <f t="shared" si="12"/>
        <v>0.5803108808290155</v>
      </c>
      <c r="P26" s="160">
        <f t="shared" si="12"/>
        <v>0.66049382716049387</v>
      </c>
      <c r="Q26" s="32"/>
    </row>
    <row r="27" spans="1:17" ht="20.25" customHeight="1">
      <c r="A27" s="431" t="s">
        <v>217</v>
      </c>
      <c r="B27" s="389" t="s">
        <v>72</v>
      </c>
      <c r="C27" s="390" t="s">
        <v>32</v>
      </c>
      <c r="D27" s="157">
        <f>SUM(E27:R27)</f>
        <v>22427</v>
      </c>
      <c r="E27" s="161">
        <f>E28+E29</f>
        <v>3653</v>
      </c>
      <c r="F27" s="161">
        <f t="shared" ref="F27:P27" si="13">F28+F29</f>
        <v>1906</v>
      </c>
      <c r="G27" s="161">
        <f t="shared" si="13"/>
        <v>1624</v>
      </c>
      <c r="H27" s="161">
        <f t="shared" si="13"/>
        <v>1822</v>
      </c>
      <c r="I27" s="161">
        <f t="shared" si="13"/>
        <v>3252</v>
      </c>
      <c r="J27" s="161">
        <f t="shared" si="13"/>
        <v>1098</v>
      </c>
      <c r="K27" s="161">
        <f t="shared" si="13"/>
        <v>1690</v>
      </c>
      <c r="L27" s="161">
        <f t="shared" si="13"/>
        <v>3904</v>
      </c>
      <c r="M27" s="161">
        <f t="shared" si="13"/>
        <v>1707</v>
      </c>
      <c r="N27" s="161">
        <f t="shared" si="13"/>
        <v>1045</v>
      </c>
      <c r="O27" s="161">
        <f t="shared" si="13"/>
        <v>565</v>
      </c>
      <c r="P27" s="161">
        <f t="shared" si="13"/>
        <v>161</v>
      </c>
      <c r="Q27" s="32"/>
    </row>
    <row r="28" spans="1:17" ht="20.25" customHeight="1">
      <c r="A28" s="432"/>
      <c r="B28" s="389" t="s">
        <v>14</v>
      </c>
      <c r="C28" s="388" t="s">
        <v>23</v>
      </c>
      <c r="D28" s="158">
        <f t="shared" ref="D28:D32" si="14">SUM(E28:R28)</f>
        <v>10582</v>
      </c>
      <c r="E28" s="161">
        <v>1713</v>
      </c>
      <c r="F28" s="161">
        <v>903</v>
      </c>
      <c r="G28" s="161">
        <v>724</v>
      </c>
      <c r="H28" s="161">
        <v>817</v>
      </c>
      <c r="I28" s="161">
        <v>1547</v>
      </c>
      <c r="J28" s="161">
        <v>550</v>
      </c>
      <c r="K28" s="161">
        <v>802</v>
      </c>
      <c r="L28" s="161">
        <v>1839</v>
      </c>
      <c r="M28" s="161">
        <v>839</v>
      </c>
      <c r="N28" s="161">
        <v>495</v>
      </c>
      <c r="O28" s="161">
        <v>278</v>
      </c>
      <c r="P28" s="161">
        <v>75</v>
      </c>
      <c r="Q28" s="32"/>
    </row>
    <row r="29" spans="1:17" ht="20.25" customHeight="1">
      <c r="A29" s="432"/>
      <c r="B29" s="389" t="s">
        <v>7</v>
      </c>
      <c r="C29" s="388" t="s">
        <v>22</v>
      </c>
      <c r="D29" s="158">
        <f t="shared" si="14"/>
        <v>11845</v>
      </c>
      <c r="E29" s="162">
        <v>1940</v>
      </c>
      <c r="F29" s="162">
        <v>1003</v>
      </c>
      <c r="G29" s="162">
        <v>900</v>
      </c>
      <c r="H29" s="162">
        <v>1005</v>
      </c>
      <c r="I29" s="162">
        <v>1705</v>
      </c>
      <c r="J29" s="162">
        <v>548</v>
      </c>
      <c r="K29" s="162">
        <v>888</v>
      </c>
      <c r="L29" s="162">
        <v>2065</v>
      </c>
      <c r="M29" s="162">
        <v>868</v>
      </c>
      <c r="N29" s="162">
        <v>550</v>
      </c>
      <c r="O29" s="162">
        <v>287</v>
      </c>
      <c r="P29" s="162">
        <v>86</v>
      </c>
      <c r="Q29" s="32"/>
    </row>
    <row r="30" spans="1:17" ht="20.25" customHeight="1">
      <c r="A30" s="432"/>
      <c r="B30" s="202" t="s">
        <v>101</v>
      </c>
      <c r="C30" s="390" t="s">
        <v>32</v>
      </c>
      <c r="D30" s="158">
        <f t="shared" si="14"/>
        <v>14035</v>
      </c>
      <c r="E30" s="161">
        <f>E31+E32</f>
        <v>2269</v>
      </c>
      <c r="F30" s="161">
        <f t="shared" ref="F30:P30" si="15">F31+F32</f>
        <v>1108</v>
      </c>
      <c r="G30" s="161">
        <f t="shared" si="15"/>
        <v>871</v>
      </c>
      <c r="H30" s="161">
        <f t="shared" si="15"/>
        <v>1038</v>
      </c>
      <c r="I30" s="161">
        <f t="shared" si="15"/>
        <v>1957</v>
      </c>
      <c r="J30" s="161">
        <f t="shared" si="15"/>
        <v>646</v>
      </c>
      <c r="K30" s="161">
        <f t="shared" si="15"/>
        <v>1121</v>
      </c>
      <c r="L30" s="161">
        <f t="shared" si="15"/>
        <v>2621</v>
      </c>
      <c r="M30" s="161">
        <f t="shared" si="15"/>
        <v>1204</v>
      </c>
      <c r="N30" s="161">
        <f t="shared" si="15"/>
        <v>687</v>
      </c>
      <c r="O30" s="161">
        <f t="shared" si="15"/>
        <v>396</v>
      </c>
      <c r="P30" s="161">
        <f t="shared" si="15"/>
        <v>117</v>
      </c>
      <c r="Q30" s="32"/>
    </row>
    <row r="31" spans="1:17" ht="20.25" customHeight="1">
      <c r="A31" s="432"/>
      <c r="B31" s="199" t="s">
        <v>140</v>
      </c>
      <c r="C31" s="388" t="s">
        <v>23</v>
      </c>
      <c r="D31" s="158">
        <f t="shared" si="14"/>
        <v>6455</v>
      </c>
      <c r="E31" s="161">
        <v>1029</v>
      </c>
      <c r="F31" s="161">
        <v>524</v>
      </c>
      <c r="G31" s="161">
        <v>375</v>
      </c>
      <c r="H31" s="161">
        <v>455</v>
      </c>
      <c r="I31" s="161">
        <v>884</v>
      </c>
      <c r="J31" s="161">
        <v>285</v>
      </c>
      <c r="K31" s="161">
        <v>521</v>
      </c>
      <c r="L31" s="161">
        <v>1200</v>
      </c>
      <c r="M31" s="161">
        <v>598</v>
      </c>
      <c r="N31" s="161">
        <v>329</v>
      </c>
      <c r="O31" s="161">
        <v>200</v>
      </c>
      <c r="P31" s="161">
        <v>55</v>
      </c>
      <c r="Q31" s="32"/>
    </row>
    <row r="32" spans="1:17" ht="20.25" customHeight="1">
      <c r="A32" s="432"/>
      <c r="B32" s="199" t="s">
        <v>7</v>
      </c>
      <c r="C32" s="388" t="s">
        <v>22</v>
      </c>
      <c r="D32" s="158">
        <f t="shared" si="14"/>
        <v>7580</v>
      </c>
      <c r="E32" s="161">
        <v>1240</v>
      </c>
      <c r="F32" s="161">
        <v>584</v>
      </c>
      <c r="G32" s="161">
        <v>496</v>
      </c>
      <c r="H32" s="161">
        <v>583</v>
      </c>
      <c r="I32" s="161">
        <v>1073</v>
      </c>
      <c r="J32" s="161">
        <v>361</v>
      </c>
      <c r="K32" s="161">
        <v>600</v>
      </c>
      <c r="L32" s="161">
        <v>1421</v>
      </c>
      <c r="M32" s="161">
        <v>606</v>
      </c>
      <c r="N32" s="161">
        <v>358</v>
      </c>
      <c r="O32" s="161">
        <v>196</v>
      </c>
      <c r="P32" s="161">
        <v>62</v>
      </c>
      <c r="Q32" s="32"/>
    </row>
    <row r="33" spans="1:17" ht="20.25" customHeight="1">
      <c r="A33" s="433"/>
      <c r="B33" s="200" t="s">
        <v>139</v>
      </c>
      <c r="C33" s="201"/>
      <c r="D33" s="159">
        <f t="shared" ref="D33:P33" si="16">D30/D27</f>
        <v>0.62580817764301955</v>
      </c>
      <c r="E33" s="160">
        <f t="shared" si="16"/>
        <v>0.62113331508349301</v>
      </c>
      <c r="F33" s="160">
        <f t="shared" si="16"/>
        <v>0.58132214060860443</v>
      </c>
      <c r="G33" s="160">
        <f t="shared" si="16"/>
        <v>0.53633004926108374</v>
      </c>
      <c r="H33" s="160">
        <f t="shared" si="16"/>
        <v>0.56970362239297478</v>
      </c>
      <c r="I33" s="160">
        <f t="shared" si="16"/>
        <v>0.60178351783517836</v>
      </c>
      <c r="J33" s="160">
        <f t="shared" si="16"/>
        <v>0.58834244080145714</v>
      </c>
      <c r="K33" s="160">
        <f t="shared" si="16"/>
        <v>0.66331360946745566</v>
      </c>
      <c r="L33" s="160">
        <f t="shared" si="16"/>
        <v>0.67136270491803274</v>
      </c>
      <c r="M33" s="160">
        <f t="shared" si="16"/>
        <v>0.70533099004100763</v>
      </c>
      <c r="N33" s="160">
        <f t="shared" si="16"/>
        <v>0.65741626794258379</v>
      </c>
      <c r="O33" s="160">
        <f t="shared" si="16"/>
        <v>0.70088495575221244</v>
      </c>
      <c r="P33" s="160">
        <f t="shared" si="16"/>
        <v>0.72670807453416153</v>
      </c>
      <c r="Q33" s="436"/>
    </row>
    <row r="34" spans="1:17" ht="20.25" customHeight="1">
      <c r="A34" s="431" t="s">
        <v>218</v>
      </c>
      <c r="B34" s="389" t="s">
        <v>72</v>
      </c>
      <c r="C34" s="390" t="s">
        <v>32</v>
      </c>
      <c r="D34" s="157">
        <f>SUM(E34:R34)</f>
        <v>22427</v>
      </c>
      <c r="E34" s="161">
        <f>E35+E36</f>
        <v>3653</v>
      </c>
      <c r="F34" s="161">
        <f t="shared" ref="F34:P34" si="17">F35+F36</f>
        <v>1906</v>
      </c>
      <c r="G34" s="161">
        <f t="shared" si="17"/>
        <v>1624</v>
      </c>
      <c r="H34" s="161">
        <f t="shared" si="17"/>
        <v>1822</v>
      </c>
      <c r="I34" s="161">
        <f t="shared" si="17"/>
        <v>3252</v>
      </c>
      <c r="J34" s="161">
        <f t="shared" si="17"/>
        <v>1098</v>
      </c>
      <c r="K34" s="161">
        <f t="shared" si="17"/>
        <v>1690</v>
      </c>
      <c r="L34" s="161">
        <f t="shared" si="17"/>
        <v>3904</v>
      </c>
      <c r="M34" s="161">
        <f t="shared" si="17"/>
        <v>1707</v>
      </c>
      <c r="N34" s="161">
        <f t="shared" si="17"/>
        <v>1045</v>
      </c>
      <c r="O34" s="161">
        <f t="shared" si="17"/>
        <v>565</v>
      </c>
      <c r="P34" s="161">
        <f t="shared" si="17"/>
        <v>161</v>
      </c>
      <c r="Q34" s="437"/>
    </row>
    <row r="35" spans="1:17" ht="20.25" customHeight="1">
      <c r="A35" s="434"/>
      <c r="B35" s="389" t="s">
        <v>14</v>
      </c>
      <c r="C35" s="388" t="s">
        <v>23</v>
      </c>
      <c r="D35" s="158">
        <f t="shared" ref="D35:D39" si="18">SUM(E35:R35)</f>
        <v>10582</v>
      </c>
      <c r="E35" s="161">
        <v>1713</v>
      </c>
      <c r="F35" s="161">
        <v>903</v>
      </c>
      <c r="G35" s="161">
        <v>724</v>
      </c>
      <c r="H35" s="161">
        <v>817</v>
      </c>
      <c r="I35" s="161">
        <v>1547</v>
      </c>
      <c r="J35" s="161">
        <v>550</v>
      </c>
      <c r="K35" s="161">
        <v>802</v>
      </c>
      <c r="L35" s="161">
        <v>1839</v>
      </c>
      <c r="M35" s="161">
        <v>839</v>
      </c>
      <c r="N35" s="161">
        <v>495</v>
      </c>
      <c r="O35" s="161">
        <v>278</v>
      </c>
      <c r="P35" s="161">
        <v>75</v>
      </c>
      <c r="Q35" s="437"/>
    </row>
    <row r="36" spans="1:17" ht="20.25" customHeight="1">
      <c r="A36" s="434"/>
      <c r="B36" s="389" t="s">
        <v>7</v>
      </c>
      <c r="C36" s="388" t="s">
        <v>22</v>
      </c>
      <c r="D36" s="158">
        <f t="shared" si="18"/>
        <v>11845</v>
      </c>
      <c r="E36" s="162">
        <v>1940</v>
      </c>
      <c r="F36" s="162">
        <v>1003</v>
      </c>
      <c r="G36" s="162">
        <v>900</v>
      </c>
      <c r="H36" s="162">
        <v>1005</v>
      </c>
      <c r="I36" s="162">
        <v>1705</v>
      </c>
      <c r="J36" s="162">
        <v>548</v>
      </c>
      <c r="K36" s="162">
        <v>888</v>
      </c>
      <c r="L36" s="162">
        <v>2065</v>
      </c>
      <c r="M36" s="162">
        <v>868</v>
      </c>
      <c r="N36" s="162">
        <v>550</v>
      </c>
      <c r="O36" s="162">
        <v>287</v>
      </c>
      <c r="P36" s="162">
        <v>86</v>
      </c>
      <c r="Q36" s="437"/>
    </row>
    <row r="37" spans="1:17" ht="20.25" customHeight="1">
      <c r="A37" s="434"/>
      <c r="B37" s="202" t="s">
        <v>101</v>
      </c>
      <c r="C37" s="390" t="s">
        <v>32</v>
      </c>
      <c r="D37" s="158">
        <f t="shared" si="18"/>
        <v>14035</v>
      </c>
      <c r="E37" s="161">
        <f>E38+E39</f>
        <v>2269</v>
      </c>
      <c r="F37" s="161">
        <f t="shared" ref="F37:P37" si="19">F38+F39</f>
        <v>1108</v>
      </c>
      <c r="G37" s="161">
        <f t="shared" si="19"/>
        <v>871</v>
      </c>
      <c r="H37" s="161">
        <f t="shared" si="19"/>
        <v>1038</v>
      </c>
      <c r="I37" s="161">
        <f t="shared" si="19"/>
        <v>1957</v>
      </c>
      <c r="J37" s="161">
        <f t="shared" si="19"/>
        <v>646</v>
      </c>
      <c r="K37" s="161">
        <f t="shared" si="19"/>
        <v>1121</v>
      </c>
      <c r="L37" s="161">
        <f t="shared" si="19"/>
        <v>2621</v>
      </c>
      <c r="M37" s="161">
        <f t="shared" si="19"/>
        <v>1204</v>
      </c>
      <c r="N37" s="161">
        <f t="shared" si="19"/>
        <v>687</v>
      </c>
      <c r="O37" s="161">
        <f t="shared" si="19"/>
        <v>396</v>
      </c>
      <c r="P37" s="161">
        <f t="shared" si="19"/>
        <v>117</v>
      </c>
      <c r="Q37" s="437"/>
    </row>
    <row r="38" spans="1:17" ht="20.25" customHeight="1">
      <c r="A38" s="434"/>
      <c r="B38" s="199" t="s">
        <v>140</v>
      </c>
      <c r="C38" s="388" t="s">
        <v>23</v>
      </c>
      <c r="D38" s="158">
        <f t="shared" si="18"/>
        <v>6455</v>
      </c>
      <c r="E38" s="161">
        <v>1029</v>
      </c>
      <c r="F38" s="161">
        <v>524</v>
      </c>
      <c r="G38" s="161">
        <v>375</v>
      </c>
      <c r="H38" s="161">
        <v>455</v>
      </c>
      <c r="I38" s="161">
        <v>884</v>
      </c>
      <c r="J38" s="161">
        <v>285</v>
      </c>
      <c r="K38" s="161">
        <v>521</v>
      </c>
      <c r="L38" s="161">
        <v>1200</v>
      </c>
      <c r="M38" s="161">
        <v>598</v>
      </c>
      <c r="N38" s="161">
        <v>329</v>
      </c>
      <c r="O38" s="161">
        <v>200</v>
      </c>
      <c r="P38" s="161">
        <v>55</v>
      </c>
      <c r="Q38" s="437"/>
    </row>
    <row r="39" spans="1:17" ht="20.25" customHeight="1">
      <c r="A39" s="434"/>
      <c r="B39" s="199" t="s">
        <v>7</v>
      </c>
      <c r="C39" s="388" t="s">
        <v>22</v>
      </c>
      <c r="D39" s="158">
        <f t="shared" si="18"/>
        <v>7580</v>
      </c>
      <c r="E39" s="161">
        <v>1240</v>
      </c>
      <c r="F39" s="161">
        <v>584</v>
      </c>
      <c r="G39" s="161">
        <v>496</v>
      </c>
      <c r="H39" s="161">
        <v>583</v>
      </c>
      <c r="I39" s="161">
        <v>1073</v>
      </c>
      <c r="J39" s="161">
        <v>361</v>
      </c>
      <c r="K39" s="161">
        <v>600</v>
      </c>
      <c r="L39" s="161">
        <v>1421</v>
      </c>
      <c r="M39" s="161">
        <v>606</v>
      </c>
      <c r="N39" s="161">
        <v>358</v>
      </c>
      <c r="O39" s="161">
        <v>196</v>
      </c>
      <c r="P39" s="161">
        <v>62</v>
      </c>
      <c r="Q39" s="437"/>
    </row>
    <row r="40" spans="1:17" ht="17.25" customHeight="1">
      <c r="A40" s="435"/>
      <c r="B40" s="200" t="s">
        <v>139</v>
      </c>
      <c r="C40" s="201"/>
      <c r="D40" s="159">
        <f t="shared" ref="D40:P40" si="20">D37/D34</f>
        <v>0.62580817764301955</v>
      </c>
      <c r="E40" s="160">
        <f t="shared" si="20"/>
        <v>0.62113331508349301</v>
      </c>
      <c r="F40" s="160">
        <f t="shared" si="20"/>
        <v>0.58132214060860443</v>
      </c>
      <c r="G40" s="160">
        <f t="shared" si="20"/>
        <v>0.53633004926108374</v>
      </c>
      <c r="H40" s="160">
        <f t="shared" si="20"/>
        <v>0.56970362239297478</v>
      </c>
      <c r="I40" s="160">
        <f t="shared" si="20"/>
        <v>0.60178351783517836</v>
      </c>
      <c r="J40" s="160">
        <f t="shared" si="20"/>
        <v>0.58834244080145714</v>
      </c>
      <c r="K40" s="160">
        <f t="shared" si="20"/>
        <v>0.66331360946745566</v>
      </c>
      <c r="L40" s="160">
        <f t="shared" si="20"/>
        <v>0.67136270491803274</v>
      </c>
      <c r="M40" s="160">
        <f t="shared" si="20"/>
        <v>0.70533099004100763</v>
      </c>
      <c r="N40" s="160">
        <f t="shared" si="20"/>
        <v>0.65741626794258379</v>
      </c>
      <c r="O40" s="160">
        <f t="shared" si="20"/>
        <v>0.70088495575221244</v>
      </c>
      <c r="P40" s="160">
        <f t="shared" si="20"/>
        <v>0.72670807453416153</v>
      </c>
    </row>
    <row r="41" spans="1:17" ht="17.25" customHeight="1">
      <c r="A41" s="431" t="s">
        <v>219</v>
      </c>
      <c r="B41" s="389" t="s">
        <v>72</v>
      </c>
      <c r="C41" s="390" t="s">
        <v>32</v>
      </c>
      <c r="D41" s="157">
        <f>SUM(E41:R41)</f>
        <v>22582</v>
      </c>
      <c r="E41" s="161">
        <f>E42+E43</f>
        <v>3665</v>
      </c>
      <c r="F41" s="161">
        <f t="shared" ref="F41:P41" si="21">F42+F43</f>
        <v>1923</v>
      </c>
      <c r="G41" s="161">
        <f t="shared" si="21"/>
        <v>1623</v>
      </c>
      <c r="H41" s="161">
        <f t="shared" si="21"/>
        <v>1829</v>
      </c>
      <c r="I41" s="161">
        <f t="shared" si="21"/>
        <v>3275</v>
      </c>
      <c r="J41" s="161">
        <f t="shared" si="21"/>
        <v>1112</v>
      </c>
      <c r="K41" s="161">
        <f t="shared" si="21"/>
        <v>1689</v>
      </c>
      <c r="L41" s="161">
        <f t="shared" si="21"/>
        <v>3956</v>
      </c>
      <c r="M41" s="161">
        <f t="shared" si="21"/>
        <v>1722</v>
      </c>
      <c r="N41" s="161">
        <f t="shared" si="21"/>
        <v>1058</v>
      </c>
      <c r="O41" s="161">
        <f t="shared" si="21"/>
        <v>567</v>
      </c>
      <c r="P41" s="161">
        <f t="shared" si="21"/>
        <v>163</v>
      </c>
    </row>
    <row r="42" spans="1:17" ht="17.25" customHeight="1">
      <c r="A42" s="434"/>
      <c r="B42" s="389" t="s">
        <v>14</v>
      </c>
      <c r="C42" s="388" t="s">
        <v>23</v>
      </c>
      <c r="D42" s="158">
        <f t="shared" ref="D42:D46" si="22">SUM(E42:R42)</f>
        <v>10675</v>
      </c>
      <c r="E42" s="161">
        <v>1723</v>
      </c>
      <c r="F42" s="161">
        <v>913</v>
      </c>
      <c r="G42" s="161">
        <v>723</v>
      </c>
      <c r="H42" s="161">
        <v>822</v>
      </c>
      <c r="I42" s="161">
        <v>1554</v>
      </c>
      <c r="J42" s="161">
        <v>561</v>
      </c>
      <c r="K42" s="161">
        <v>803</v>
      </c>
      <c r="L42" s="161">
        <v>1866</v>
      </c>
      <c r="M42" s="161">
        <v>854</v>
      </c>
      <c r="N42" s="161">
        <v>502</v>
      </c>
      <c r="O42" s="161">
        <v>278</v>
      </c>
      <c r="P42" s="161">
        <v>76</v>
      </c>
    </row>
    <row r="43" spans="1:17" ht="17.25" customHeight="1">
      <c r="A43" s="434"/>
      <c r="B43" s="389" t="s">
        <v>7</v>
      </c>
      <c r="C43" s="388" t="s">
        <v>22</v>
      </c>
      <c r="D43" s="158">
        <f t="shared" si="22"/>
        <v>11907</v>
      </c>
      <c r="E43" s="162">
        <v>1942</v>
      </c>
      <c r="F43" s="162">
        <v>1010</v>
      </c>
      <c r="G43" s="162">
        <v>900</v>
      </c>
      <c r="H43" s="162">
        <v>1007</v>
      </c>
      <c r="I43" s="162">
        <v>1721</v>
      </c>
      <c r="J43" s="162">
        <v>551</v>
      </c>
      <c r="K43" s="162">
        <v>886</v>
      </c>
      <c r="L43" s="162">
        <v>2090</v>
      </c>
      <c r="M43" s="162">
        <v>868</v>
      </c>
      <c r="N43" s="162">
        <v>556</v>
      </c>
      <c r="O43" s="162">
        <v>289</v>
      </c>
      <c r="P43" s="162">
        <v>87</v>
      </c>
    </row>
    <row r="44" spans="1:17" ht="17.25" customHeight="1">
      <c r="A44" s="434"/>
      <c r="B44" s="202" t="s">
        <v>101</v>
      </c>
      <c r="C44" s="390" t="s">
        <v>32</v>
      </c>
      <c r="D44" s="158">
        <f t="shared" si="22"/>
        <v>11489</v>
      </c>
      <c r="E44" s="161">
        <f>E45+E46</f>
        <v>1932</v>
      </c>
      <c r="F44" s="161">
        <f t="shared" ref="F44:P44" si="23">F45+F46</f>
        <v>952</v>
      </c>
      <c r="G44" s="161">
        <f t="shared" si="23"/>
        <v>751</v>
      </c>
      <c r="H44" s="161">
        <f t="shared" si="23"/>
        <v>824</v>
      </c>
      <c r="I44" s="161">
        <f t="shared" si="23"/>
        <v>1693</v>
      </c>
      <c r="J44" s="161">
        <f t="shared" si="23"/>
        <v>598</v>
      </c>
      <c r="K44" s="161">
        <f t="shared" si="23"/>
        <v>874</v>
      </c>
      <c r="L44" s="161">
        <f t="shared" si="23"/>
        <v>2024</v>
      </c>
      <c r="M44" s="161">
        <f t="shared" si="23"/>
        <v>887</v>
      </c>
      <c r="N44" s="161">
        <f t="shared" si="23"/>
        <v>544</v>
      </c>
      <c r="O44" s="161">
        <f t="shared" si="23"/>
        <v>307</v>
      </c>
      <c r="P44" s="161">
        <f t="shared" si="23"/>
        <v>103</v>
      </c>
    </row>
    <row r="45" spans="1:17" ht="17.25" customHeight="1">
      <c r="A45" s="434"/>
      <c r="B45" s="199" t="s">
        <v>140</v>
      </c>
      <c r="C45" s="388" t="s">
        <v>23</v>
      </c>
      <c r="D45" s="158">
        <f t="shared" si="22"/>
        <v>5519</v>
      </c>
      <c r="E45" s="161">
        <v>905</v>
      </c>
      <c r="F45" s="161">
        <v>471</v>
      </c>
      <c r="G45" s="161">
        <v>331</v>
      </c>
      <c r="H45" s="161">
        <v>389</v>
      </c>
      <c r="I45" s="161">
        <v>793</v>
      </c>
      <c r="J45" s="161">
        <v>315</v>
      </c>
      <c r="K45" s="161">
        <v>428</v>
      </c>
      <c r="L45" s="161">
        <v>961</v>
      </c>
      <c r="M45" s="161">
        <v>458</v>
      </c>
      <c r="N45" s="161">
        <v>260</v>
      </c>
      <c r="O45" s="161">
        <v>153</v>
      </c>
      <c r="P45" s="161">
        <v>55</v>
      </c>
    </row>
    <row r="46" spans="1:17" ht="17.25" customHeight="1">
      <c r="A46" s="434"/>
      <c r="B46" s="199" t="s">
        <v>7</v>
      </c>
      <c r="C46" s="388" t="s">
        <v>22</v>
      </c>
      <c r="D46" s="158">
        <f t="shared" si="22"/>
        <v>5970</v>
      </c>
      <c r="E46" s="161">
        <v>1027</v>
      </c>
      <c r="F46" s="161">
        <v>481</v>
      </c>
      <c r="G46" s="161">
        <v>420</v>
      </c>
      <c r="H46" s="161">
        <v>435</v>
      </c>
      <c r="I46" s="161">
        <v>900</v>
      </c>
      <c r="J46" s="161">
        <v>283</v>
      </c>
      <c r="K46" s="161">
        <v>446</v>
      </c>
      <c r="L46" s="161">
        <v>1063</v>
      </c>
      <c r="M46" s="161">
        <v>429</v>
      </c>
      <c r="N46" s="161">
        <v>284</v>
      </c>
      <c r="O46" s="161">
        <v>154</v>
      </c>
      <c r="P46" s="161">
        <v>48</v>
      </c>
    </row>
    <row r="47" spans="1:17" ht="17.25" customHeight="1">
      <c r="A47" s="435"/>
      <c r="B47" s="200" t="s">
        <v>139</v>
      </c>
      <c r="C47" s="201"/>
      <c r="D47" s="203">
        <f t="shared" ref="D47:P47" si="24">D44/D41</f>
        <v>0.50876804534585063</v>
      </c>
      <c r="E47" s="204">
        <f t="shared" si="24"/>
        <v>0.52714870395634383</v>
      </c>
      <c r="F47" s="204">
        <f t="shared" si="24"/>
        <v>0.49505980239209568</v>
      </c>
      <c r="G47" s="204">
        <f t="shared" si="24"/>
        <v>0.4627233518176217</v>
      </c>
      <c r="H47" s="204">
        <f t="shared" si="24"/>
        <v>0.45051940951339531</v>
      </c>
      <c r="I47" s="204">
        <f t="shared" si="24"/>
        <v>0.51694656488549617</v>
      </c>
      <c r="J47" s="204">
        <f t="shared" si="24"/>
        <v>0.53776978417266186</v>
      </c>
      <c r="K47" s="204">
        <f t="shared" si="24"/>
        <v>0.5174659561870929</v>
      </c>
      <c r="L47" s="204">
        <f t="shared" si="24"/>
        <v>0.51162790697674421</v>
      </c>
      <c r="M47" s="204">
        <f t="shared" si="24"/>
        <v>0.51509872241579557</v>
      </c>
      <c r="N47" s="204">
        <f t="shared" si="24"/>
        <v>0.51417769376181477</v>
      </c>
      <c r="O47" s="204">
        <f t="shared" si="24"/>
        <v>0.5414462081128748</v>
      </c>
      <c r="P47" s="204">
        <f t="shared" si="24"/>
        <v>0.63190184049079756</v>
      </c>
    </row>
    <row r="48" spans="1:17" ht="17.25" customHeight="1">
      <c r="A48" s="431" t="s">
        <v>248</v>
      </c>
      <c r="B48" s="389" t="s">
        <v>72</v>
      </c>
      <c r="C48" s="205" t="s">
        <v>32</v>
      </c>
      <c r="D48" s="206">
        <f>SUM(D49:D50)</f>
        <v>22332</v>
      </c>
      <c r="E48" s="206">
        <f t="shared" ref="E48:P48" si="25">SUM(E49:E50)</f>
        <v>3622</v>
      </c>
      <c r="F48" s="206">
        <f t="shared" si="25"/>
        <v>1885</v>
      </c>
      <c r="G48" s="206">
        <f t="shared" si="25"/>
        <v>1604</v>
      </c>
      <c r="H48" s="206">
        <f t="shared" si="25"/>
        <v>1792</v>
      </c>
      <c r="I48" s="206">
        <f t="shared" si="25"/>
        <v>3263</v>
      </c>
      <c r="J48" s="206">
        <f t="shared" si="25"/>
        <v>1131</v>
      </c>
      <c r="K48" s="206">
        <f t="shared" si="25"/>
        <v>1642</v>
      </c>
      <c r="L48" s="206">
        <f t="shared" si="25"/>
        <v>3923</v>
      </c>
      <c r="M48" s="206">
        <f t="shared" si="25"/>
        <v>1709</v>
      </c>
      <c r="N48" s="206">
        <f t="shared" si="25"/>
        <v>1038</v>
      </c>
      <c r="O48" s="206">
        <f t="shared" si="25"/>
        <v>561</v>
      </c>
      <c r="P48" s="206">
        <f t="shared" si="25"/>
        <v>162</v>
      </c>
    </row>
    <row r="49" spans="1:16" ht="17.25" customHeight="1">
      <c r="A49" s="434"/>
      <c r="B49" s="389" t="s">
        <v>14</v>
      </c>
      <c r="C49" s="207" t="s">
        <v>23</v>
      </c>
      <c r="D49" s="139">
        <f>SUM(E49:P49)</f>
        <v>10616</v>
      </c>
      <c r="E49" s="161">
        <v>1707</v>
      </c>
      <c r="F49" s="161">
        <v>907</v>
      </c>
      <c r="G49" s="161">
        <v>720</v>
      </c>
      <c r="H49" s="161">
        <v>814</v>
      </c>
      <c r="I49" s="161">
        <v>1543</v>
      </c>
      <c r="J49" s="161">
        <v>584</v>
      </c>
      <c r="K49" s="161">
        <v>788</v>
      </c>
      <c r="L49" s="161">
        <v>1852</v>
      </c>
      <c r="M49" s="161">
        <v>862</v>
      </c>
      <c r="N49" s="161">
        <v>491</v>
      </c>
      <c r="O49" s="161">
        <v>272</v>
      </c>
      <c r="P49" s="161">
        <v>76</v>
      </c>
    </row>
    <row r="50" spans="1:16" ht="17.25" customHeight="1">
      <c r="A50" s="434"/>
      <c r="B50" s="389" t="s">
        <v>7</v>
      </c>
      <c r="C50" s="209" t="s">
        <v>22</v>
      </c>
      <c r="D50" s="139">
        <f>SUM(E50:P50)</f>
        <v>11716</v>
      </c>
      <c r="E50" s="162">
        <v>1915</v>
      </c>
      <c r="F50" s="162">
        <v>978</v>
      </c>
      <c r="G50" s="162">
        <v>884</v>
      </c>
      <c r="H50" s="162">
        <v>978</v>
      </c>
      <c r="I50" s="162">
        <v>1720</v>
      </c>
      <c r="J50" s="162">
        <v>547</v>
      </c>
      <c r="K50" s="162">
        <v>854</v>
      </c>
      <c r="L50" s="162">
        <v>2071</v>
      </c>
      <c r="M50" s="162">
        <v>847</v>
      </c>
      <c r="N50" s="162">
        <v>547</v>
      </c>
      <c r="O50" s="162">
        <v>289</v>
      </c>
      <c r="P50" s="162">
        <v>86</v>
      </c>
    </row>
    <row r="51" spans="1:16" ht="17.25" customHeight="1">
      <c r="A51" s="434"/>
      <c r="B51" s="202" t="s">
        <v>101</v>
      </c>
      <c r="C51" s="390" t="s">
        <v>32</v>
      </c>
      <c r="D51" s="427" t="s">
        <v>223</v>
      </c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</row>
    <row r="52" spans="1:16" ht="17.25" customHeight="1">
      <c r="A52" s="434"/>
      <c r="B52" s="199" t="s">
        <v>140</v>
      </c>
      <c r="C52" s="388" t="s">
        <v>23</v>
      </c>
      <c r="D52" s="427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</row>
    <row r="53" spans="1:16" ht="17.25" customHeight="1">
      <c r="A53" s="434"/>
      <c r="B53" s="199" t="s">
        <v>7</v>
      </c>
      <c r="C53" s="388" t="s">
        <v>22</v>
      </c>
      <c r="D53" s="427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</row>
    <row r="54" spans="1:16" ht="17.25" customHeight="1">
      <c r="A54" s="435"/>
      <c r="B54" s="200" t="s">
        <v>139</v>
      </c>
      <c r="C54" s="201"/>
      <c r="D54" s="429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</row>
    <row r="55" spans="1:16" ht="17.25" customHeight="1">
      <c r="A55" s="431" t="s">
        <v>334</v>
      </c>
      <c r="B55" s="389" t="s">
        <v>72</v>
      </c>
      <c r="C55" s="205" t="s">
        <v>32</v>
      </c>
      <c r="D55" s="157">
        <f>SUM(E55:R55)</f>
        <v>21738</v>
      </c>
      <c r="E55" s="161">
        <f>E56+E57</f>
        <v>3550</v>
      </c>
      <c r="F55" s="161">
        <f t="shared" ref="F55:O55" si="26">F56+F57</f>
        <v>3446</v>
      </c>
      <c r="G55" s="161">
        <f t="shared" si="26"/>
        <v>1702</v>
      </c>
      <c r="H55" s="161">
        <f t="shared" si="26"/>
        <v>3256</v>
      </c>
      <c r="I55" s="161">
        <f t="shared" si="26"/>
        <v>1072</v>
      </c>
      <c r="J55" s="161">
        <f t="shared" si="26"/>
        <v>1557</v>
      </c>
      <c r="K55" s="161">
        <f t="shared" si="26"/>
        <v>3856</v>
      </c>
      <c r="L55" s="161">
        <f t="shared" si="26"/>
        <v>1646</v>
      </c>
      <c r="M55" s="161">
        <f t="shared" si="26"/>
        <v>975</v>
      </c>
      <c r="N55" s="161">
        <f t="shared" si="26"/>
        <v>531</v>
      </c>
      <c r="O55" s="161">
        <f t="shared" si="26"/>
        <v>147</v>
      </c>
      <c r="P55" s="161"/>
    </row>
    <row r="56" spans="1:16" ht="17.25" customHeight="1">
      <c r="A56" s="432"/>
      <c r="B56" s="389" t="s">
        <v>14</v>
      </c>
      <c r="C56" s="207" t="s">
        <v>23</v>
      </c>
      <c r="D56" s="158">
        <f t="shared" ref="D56:D60" si="27">SUM(E56:R56)</f>
        <v>10369</v>
      </c>
      <c r="E56" s="161">
        <v>1663</v>
      </c>
      <c r="F56" s="161">
        <v>1634</v>
      </c>
      <c r="G56" s="161">
        <v>774</v>
      </c>
      <c r="H56" s="161">
        <v>1533</v>
      </c>
      <c r="I56" s="161">
        <v>549</v>
      </c>
      <c r="J56" s="161">
        <v>757</v>
      </c>
      <c r="K56" s="161">
        <v>1826</v>
      </c>
      <c r="L56" s="161">
        <v>836</v>
      </c>
      <c r="M56" s="161">
        <v>467</v>
      </c>
      <c r="N56" s="161">
        <v>264</v>
      </c>
      <c r="O56" s="161">
        <v>66</v>
      </c>
      <c r="P56" s="161"/>
    </row>
    <row r="57" spans="1:16" ht="17.25" customHeight="1">
      <c r="A57" s="432"/>
      <c r="B57" s="389" t="s">
        <v>7</v>
      </c>
      <c r="C57" s="209" t="s">
        <v>22</v>
      </c>
      <c r="D57" s="158">
        <f t="shared" si="27"/>
        <v>11369</v>
      </c>
      <c r="E57" s="162">
        <v>1887</v>
      </c>
      <c r="F57" s="162">
        <v>1812</v>
      </c>
      <c r="G57" s="162">
        <v>928</v>
      </c>
      <c r="H57" s="162">
        <v>1723</v>
      </c>
      <c r="I57" s="162">
        <v>523</v>
      </c>
      <c r="J57" s="162">
        <v>800</v>
      </c>
      <c r="K57" s="162">
        <v>2030</v>
      </c>
      <c r="L57" s="162">
        <v>810</v>
      </c>
      <c r="M57" s="162">
        <v>508</v>
      </c>
      <c r="N57" s="162">
        <v>267</v>
      </c>
      <c r="O57" s="162">
        <v>81</v>
      </c>
      <c r="P57" s="162"/>
    </row>
    <row r="58" spans="1:16" ht="17.25" customHeight="1">
      <c r="A58" s="432"/>
      <c r="B58" s="202" t="s">
        <v>101</v>
      </c>
      <c r="C58" s="205" t="s">
        <v>32</v>
      </c>
      <c r="D58" s="158">
        <f t="shared" si="27"/>
        <v>11385</v>
      </c>
      <c r="E58" s="161">
        <f>E59+E60</f>
        <v>1948</v>
      </c>
      <c r="F58" s="161">
        <f t="shared" ref="F58:O58" si="28">F59+F60</f>
        <v>1663</v>
      </c>
      <c r="G58" s="161">
        <f t="shared" si="28"/>
        <v>797</v>
      </c>
      <c r="H58" s="161">
        <f t="shared" si="28"/>
        <v>1660</v>
      </c>
      <c r="I58" s="161">
        <f t="shared" si="28"/>
        <v>572</v>
      </c>
      <c r="J58" s="161">
        <f t="shared" si="28"/>
        <v>825</v>
      </c>
      <c r="K58" s="161">
        <f t="shared" si="28"/>
        <v>2055</v>
      </c>
      <c r="L58" s="161">
        <f t="shared" si="28"/>
        <v>882</v>
      </c>
      <c r="M58" s="161">
        <f t="shared" si="28"/>
        <v>584</v>
      </c>
      <c r="N58" s="161">
        <f t="shared" si="28"/>
        <v>302</v>
      </c>
      <c r="O58" s="161">
        <f t="shared" si="28"/>
        <v>97</v>
      </c>
      <c r="P58" s="161"/>
    </row>
    <row r="59" spans="1:16" ht="17.25" customHeight="1">
      <c r="A59" s="432"/>
      <c r="B59" s="199" t="s">
        <v>140</v>
      </c>
      <c r="C59" s="207" t="s">
        <v>23</v>
      </c>
      <c r="D59" s="158">
        <f t="shared" si="27"/>
        <v>5505</v>
      </c>
      <c r="E59" s="161">
        <v>913</v>
      </c>
      <c r="F59" s="161">
        <v>792</v>
      </c>
      <c r="G59" s="161">
        <v>379</v>
      </c>
      <c r="H59" s="161">
        <v>772</v>
      </c>
      <c r="I59" s="161">
        <v>312</v>
      </c>
      <c r="J59" s="161">
        <v>417</v>
      </c>
      <c r="K59" s="161">
        <v>971</v>
      </c>
      <c r="L59" s="161">
        <v>465</v>
      </c>
      <c r="M59" s="161">
        <v>285</v>
      </c>
      <c r="N59" s="161">
        <v>155</v>
      </c>
      <c r="O59" s="161">
        <v>44</v>
      </c>
      <c r="P59" s="161"/>
    </row>
    <row r="60" spans="1:16" ht="17.25" customHeight="1">
      <c r="A60" s="432"/>
      <c r="B60" s="199" t="s">
        <v>7</v>
      </c>
      <c r="C60" s="209" t="s">
        <v>22</v>
      </c>
      <c r="D60" s="158">
        <f t="shared" si="27"/>
        <v>5880</v>
      </c>
      <c r="E60" s="161">
        <v>1035</v>
      </c>
      <c r="F60" s="161">
        <v>871</v>
      </c>
      <c r="G60" s="161">
        <v>418</v>
      </c>
      <c r="H60" s="161">
        <v>888</v>
      </c>
      <c r="I60" s="161">
        <v>260</v>
      </c>
      <c r="J60" s="161">
        <v>408</v>
      </c>
      <c r="K60" s="161">
        <v>1084</v>
      </c>
      <c r="L60" s="161">
        <v>417</v>
      </c>
      <c r="M60" s="161">
        <v>299</v>
      </c>
      <c r="N60" s="161">
        <v>147</v>
      </c>
      <c r="O60" s="161">
        <v>53</v>
      </c>
      <c r="P60" s="161"/>
    </row>
    <row r="61" spans="1:16" ht="17.25" customHeight="1">
      <c r="A61" s="433"/>
      <c r="B61" s="200" t="s">
        <v>139</v>
      </c>
      <c r="C61" s="201"/>
      <c r="D61" s="203">
        <f t="shared" ref="D61:O61" si="29">D58/D55</f>
        <v>0.52373723433618546</v>
      </c>
      <c r="E61" s="160">
        <f t="shared" si="29"/>
        <v>0.54873239436619714</v>
      </c>
      <c r="F61" s="160">
        <f t="shared" si="29"/>
        <v>0.48258850841555428</v>
      </c>
      <c r="G61" s="160">
        <f t="shared" si="29"/>
        <v>0.46827262044653351</v>
      </c>
      <c r="H61" s="160">
        <f t="shared" si="29"/>
        <v>0.5098280098280098</v>
      </c>
      <c r="I61" s="160">
        <f t="shared" si="29"/>
        <v>0.53358208955223885</v>
      </c>
      <c r="J61" s="160">
        <f t="shared" si="29"/>
        <v>0.52986512524084783</v>
      </c>
      <c r="K61" s="160">
        <f t="shared" si="29"/>
        <v>0.5329356846473029</v>
      </c>
      <c r="L61" s="160">
        <f t="shared" si="29"/>
        <v>0.5358444714459295</v>
      </c>
      <c r="M61" s="160">
        <f t="shared" si="29"/>
        <v>0.59897435897435902</v>
      </c>
      <c r="N61" s="160">
        <f t="shared" si="29"/>
        <v>0.56873822975517896</v>
      </c>
      <c r="O61" s="160">
        <f t="shared" si="29"/>
        <v>0.65986394557823125</v>
      </c>
      <c r="P61" s="160"/>
    </row>
    <row r="62" spans="1:16" ht="17.25" customHeight="1">
      <c r="A62" s="431" t="s">
        <v>249</v>
      </c>
      <c r="B62" s="389" t="s">
        <v>72</v>
      </c>
      <c r="C62" s="205" t="s">
        <v>32</v>
      </c>
      <c r="D62" s="157">
        <f>SUM(E62:R62)</f>
        <v>21464</v>
      </c>
      <c r="E62" s="161">
        <f>E63+E64</f>
        <v>3530</v>
      </c>
      <c r="F62" s="161">
        <f t="shared" ref="F62:O62" si="30">F63+F64</f>
        <v>3406</v>
      </c>
      <c r="G62" s="161">
        <f t="shared" si="30"/>
        <v>1678</v>
      </c>
      <c r="H62" s="161">
        <f t="shared" si="30"/>
        <v>3175</v>
      </c>
      <c r="I62" s="161">
        <f t="shared" si="30"/>
        <v>1051</v>
      </c>
      <c r="J62" s="161">
        <f t="shared" si="30"/>
        <v>1538</v>
      </c>
      <c r="K62" s="161">
        <f t="shared" si="30"/>
        <v>3837</v>
      </c>
      <c r="L62" s="161">
        <f t="shared" si="30"/>
        <v>1631</v>
      </c>
      <c r="M62" s="161">
        <f t="shared" si="30"/>
        <v>950</v>
      </c>
      <c r="N62" s="161">
        <f t="shared" si="30"/>
        <v>528</v>
      </c>
      <c r="O62" s="161">
        <f t="shared" si="30"/>
        <v>140</v>
      </c>
      <c r="P62" s="161"/>
    </row>
    <row r="63" spans="1:16" ht="17.25" customHeight="1">
      <c r="A63" s="432"/>
      <c r="B63" s="389" t="s">
        <v>14</v>
      </c>
      <c r="C63" s="207" t="s">
        <v>23</v>
      </c>
      <c r="D63" s="158">
        <f t="shared" ref="D63:D67" si="31">SUM(E63:R63)</f>
        <v>10208</v>
      </c>
      <c r="E63" s="161">
        <v>1650</v>
      </c>
      <c r="F63" s="161">
        <v>1615</v>
      </c>
      <c r="G63" s="161">
        <v>761</v>
      </c>
      <c r="H63" s="161">
        <v>1485</v>
      </c>
      <c r="I63" s="161">
        <v>532</v>
      </c>
      <c r="J63" s="161">
        <v>748</v>
      </c>
      <c r="K63" s="161">
        <v>1812</v>
      </c>
      <c r="L63" s="161">
        <v>829</v>
      </c>
      <c r="M63" s="161">
        <v>453</v>
      </c>
      <c r="N63" s="161">
        <v>259</v>
      </c>
      <c r="O63" s="161">
        <v>64</v>
      </c>
      <c r="P63" s="161"/>
    </row>
    <row r="64" spans="1:16" ht="17.25" customHeight="1">
      <c r="A64" s="432"/>
      <c r="B64" s="389" t="s">
        <v>7</v>
      </c>
      <c r="C64" s="209" t="s">
        <v>22</v>
      </c>
      <c r="D64" s="158">
        <f t="shared" si="31"/>
        <v>11256</v>
      </c>
      <c r="E64" s="162">
        <v>1880</v>
      </c>
      <c r="F64" s="162">
        <v>1791</v>
      </c>
      <c r="G64" s="162">
        <v>917</v>
      </c>
      <c r="H64" s="162">
        <v>1690</v>
      </c>
      <c r="I64" s="162">
        <v>519</v>
      </c>
      <c r="J64" s="162">
        <v>790</v>
      </c>
      <c r="K64" s="162">
        <v>2025</v>
      </c>
      <c r="L64" s="162">
        <v>802</v>
      </c>
      <c r="M64" s="162">
        <v>497</v>
      </c>
      <c r="N64" s="162">
        <v>269</v>
      </c>
      <c r="O64" s="162">
        <v>76</v>
      </c>
      <c r="P64" s="162"/>
    </row>
    <row r="65" spans="1:16" ht="17.25" customHeight="1">
      <c r="A65" s="432"/>
      <c r="B65" s="202" t="s">
        <v>101</v>
      </c>
      <c r="C65" s="205" t="s">
        <v>32</v>
      </c>
      <c r="D65" s="158">
        <f t="shared" si="31"/>
        <v>7232</v>
      </c>
      <c r="E65" s="161">
        <f>E66+E67</f>
        <v>1329</v>
      </c>
      <c r="F65" s="161">
        <f t="shared" ref="F65:O65" si="32">F66+F67</f>
        <v>936</v>
      </c>
      <c r="G65" s="161">
        <f t="shared" si="32"/>
        <v>500</v>
      </c>
      <c r="H65" s="161">
        <f t="shared" si="32"/>
        <v>1028</v>
      </c>
      <c r="I65" s="161">
        <f t="shared" si="32"/>
        <v>325</v>
      </c>
      <c r="J65" s="161">
        <f t="shared" si="32"/>
        <v>554</v>
      </c>
      <c r="K65" s="161">
        <f t="shared" si="32"/>
        <v>1288</v>
      </c>
      <c r="L65" s="161">
        <f t="shared" si="32"/>
        <v>580</v>
      </c>
      <c r="M65" s="161">
        <f t="shared" si="32"/>
        <v>378</v>
      </c>
      <c r="N65" s="161">
        <f t="shared" si="32"/>
        <v>235</v>
      </c>
      <c r="O65" s="161">
        <f t="shared" si="32"/>
        <v>79</v>
      </c>
      <c r="P65" s="161"/>
    </row>
    <row r="66" spans="1:16" ht="17.25" customHeight="1">
      <c r="A66" s="432"/>
      <c r="B66" s="199" t="s">
        <v>140</v>
      </c>
      <c r="C66" s="207" t="s">
        <v>23</v>
      </c>
      <c r="D66" s="158">
        <f t="shared" si="31"/>
        <v>3302</v>
      </c>
      <c r="E66" s="161">
        <v>579</v>
      </c>
      <c r="F66" s="161">
        <v>421</v>
      </c>
      <c r="G66" s="161">
        <v>229</v>
      </c>
      <c r="H66" s="161">
        <v>460</v>
      </c>
      <c r="I66" s="161">
        <v>155</v>
      </c>
      <c r="J66" s="161">
        <v>257</v>
      </c>
      <c r="K66" s="161">
        <v>579</v>
      </c>
      <c r="L66" s="161">
        <v>289</v>
      </c>
      <c r="M66" s="161">
        <v>179</v>
      </c>
      <c r="N66" s="161">
        <v>114</v>
      </c>
      <c r="O66" s="161">
        <v>40</v>
      </c>
      <c r="P66" s="161"/>
    </row>
    <row r="67" spans="1:16" ht="17.25" customHeight="1">
      <c r="A67" s="432"/>
      <c r="B67" s="199" t="s">
        <v>7</v>
      </c>
      <c r="C67" s="209" t="s">
        <v>22</v>
      </c>
      <c r="D67" s="158">
        <f t="shared" si="31"/>
        <v>3930</v>
      </c>
      <c r="E67" s="161">
        <v>750</v>
      </c>
      <c r="F67" s="161">
        <v>515</v>
      </c>
      <c r="G67" s="161">
        <v>271</v>
      </c>
      <c r="H67" s="161">
        <v>568</v>
      </c>
      <c r="I67" s="161">
        <v>170</v>
      </c>
      <c r="J67" s="161">
        <v>297</v>
      </c>
      <c r="K67" s="161">
        <v>709</v>
      </c>
      <c r="L67" s="161">
        <v>291</v>
      </c>
      <c r="M67" s="161">
        <v>199</v>
      </c>
      <c r="N67" s="161">
        <v>121</v>
      </c>
      <c r="O67" s="161">
        <v>39</v>
      </c>
      <c r="P67" s="161"/>
    </row>
    <row r="68" spans="1:16" ht="17.25" customHeight="1">
      <c r="A68" s="433"/>
      <c r="B68" s="200" t="s">
        <v>139</v>
      </c>
      <c r="C68" s="201"/>
      <c r="D68" s="159">
        <f t="shared" ref="D68:O68" si="33">D65/D62</f>
        <v>0.33693626537458071</v>
      </c>
      <c r="E68" s="160">
        <f t="shared" si="33"/>
        <v>0.3764872521246459</v>
      </c>
      <c r="F68" s="160">
        <f t="shared" si="33"/>
        <v>0.27480916030534353</v>
      </c>
      <c r="G68" s="160">
        <f t="shared" si="33"/>
        <v>0.29797377830750893</v>
      </c>
      <c r="H68" s="160">
        <f t="shared" si="33"/>
        <v>0.32377952755905509</v>
      </c>
      <c r="I68" s="160">
        <f t="shared" si="33"/>
        <v>0.30922930542340626</v>
      </c>
      <c r="J68" s="160">
        <f t="shared" si="33"/>
        <v>0.36020806241872561</v>
      </c>
      <c r="K68" s="160">
        <f t="shared" si="33"/>
        <v>0.33567891581965076</v>
      </c>
      <c r="L68" s="160">
        <f t="shared" si="33"/>
        <v>0.35561005518087063</v>
      </c>
      <c r="M68" s="160">
        <f t="shared" si="33"/>
        <v>0.39789473684210525</v>
      </c>
      <c r="N68" s="160">
        <f t="shared" si="33"/>
        <v>0.44507575757575757</v>
      </c>
      <c r="O68" s="160">
        <f t="shared" si="33"/>
        <v>0.56428571428571428</v>
      </c>
      <c r="P68" s="160"/>
    </row>
    <row r="69" spans="1:16" ht="17.25" customHeight="1">
      <c r="A69" s="431" t="s">
        <v>335</v>
      </c>
      <c r="B69" s="389" t="s">
        <v>72</v>
      </c>
      <c r="C69" s="205" t="s">
        <v>32</v>
      </c>
      <c r="D69" s="157">
        <f>SUM(E69:R69)</f>
        <v>21370</v>
      </c>
      <c r="E69" s="161">
        <f>E70+E71</f>
        <v>3538</v>
      </c>
      <c r="F69" s="161">
        <f t="shared" ref="F69:O69" si="34">F70+F71</f>
        <v>3393</v>
      </c>
      <c r="G69" s="161">
        <f t="shared" si="34"/>
        <v>1660</v>
      </c>
      <c r="H69" s="161">
        <f t="shared" si="34"/>
        <v>3167</v>
      </c>
      <c r="I69" s="161">
        <f t="shared" si="34"/>
        <v>1063</v>
      </c>
      <c r="J69" s="161">
        <f t="shared" si="34"/>
        <v>1532</v>
      </c>
      <c r="K69" s="161">
        <f t="shared" si="34"/>
        <v>3798</v>
      </c>
      <c r="L69" s="161">
        <f t="shared" si="34"/>
        <v>1606</v>
      </c>
      <c r="M69" s="161">
        <f t="shared" si="34"/>
        <v>952</v>
      </c>
      <c r="N69" s="161">
        <f t="shared" si="34"/>
        <v>525</v>
      </c>
      <c r="O69" s="161">
        <f t="shared" si="34"/>
        <v>136</v>
      </c>
      <c r="P69" s="161"/>
    </row>
    <row r="70" spans="1:16" ht="17.25" customHeight="1">
      <c r="A70" s="432"/>
      <c r="B70" s="389" t="s">
        <v>14</v>
      </c>
      <c r="C70" s="207" t="s">
        <v>23</v>
      </c>
      <c r="D70" s="158">
        <f t="shared" ref="D70:D74" si="35">SUM(E70:R70)</f>
        <v>10163</v>
      </c>
      <c r="E70" s="161">
        <v>1649</v>
      </c>
      <c r="F70" s="161">
        <v>1605</v>
      </c>
      <c r="G70" s="161">
        <v>751</v>
      </c>
      <c r="H70" s="161">
        <v>1487</v>
      </c>
      <c r="I70" s="161">
        <v>543</v>
      </c>
      <c r="J70" s="161">
        <v>751</v>
      </c>
      <c r="K70" s="161">
        <v>1788</v>
      </c>
      <c r="L70" s="161">
        <v>817</v>
      </c>
      <c r="M70" s="161">
        <v>452</v>
      </c>
      <c r="N70" s="161">
        <v>259</v>
      </c>
      <c r="O70" s="161">
        <v>61</v>
      </c>
      <c r="P70" s="161"/>
    </row>
    <row r="71" spans="1:16" ht="17.25" customHeight="1">
      <c r="A71" s="432"/>
      <c r="B71" s="389" t="s">
        <v>7</v>
      </c>
      <c r="C71" s="209" t="s">
        <v>22</v>
      </c>
      <c r="D71" s="158">
        <f t="shared" si="35"/>
        <v>11207</v>
      </c>
      <c r="E71" s="162">
        <v>1889</v>
      </c>
      <c r="F71" s="162">
        <v>1788</v>
      </c>
      <c r="G71" s="162">
        <v>909</v>
      </c>
      <c r="H71" s="162">
        <v>1680</v>
      </c>
      <c r="I71" s="162">
        <v>520</v>
      </c>
      <c r="J71" s="162">
        <v>781</v>
      </c>
      <c r="K71" s="162">
        <v>2010</v>
      </c>
      <c r="L71" s="162">
        <v>789</v>
      </c>
      <c r="M71" s="162">
        <v>500</v>
      </c>
      <c r="N71" s="162">
        <v>266</v>
      </c>
      <c r="O71" s="162">
        <v>75</v>
      </c>
      <c r="P71" s="162"/>
    </row>
    <row r="72" spans="1:16" ht="17.25" customHeight="1">
      <c r="A72" s="432"/>
      <c r="B72" s="202" t="s">
        <v>101</v>
      </c>
      <c r="C72" s="205" t="s">
        <v>32</v>
      </c>
      <c r="D72" s="158">
        <f t="shared" si="35"/>
        <v>11676</v>
      </c>
      <c r="E72" s="161">
        <f>E73+E74</f>
        <v>2071</v>
      </c>
      <c r="F72" s="161">
        <f t="shared" ref="F72:O72" si="36">F73+F74</f>
        <v>1772</v>
      </c>
      <c r="G72" s="161">
        <f t="shared" si="36"/>
        <v>811</v>
      </c>
      <c r="H72" s="161">
        <f t="shared" si="36"/>
        <v>1731</v>
      </c>
      <c r="I72" s="161">
        <f t="shared" si="36"/>
        <v>581</v>
      </c>
      <c r="J72" s="161">
        <f t="shared" si="36"/>
        <v>832</v>
      </c>
      <c r="K72" s="161">
        <f t="shared" si="36"/>
        <v>2116</v>
      </c>
      <c r="L72" s="161">
        <f t="shared" si="36"/>
        <v>829</v>
      </c>
      <c r="M72" s="161">
        <f t="shared" si="36"/>
        <v>543</v>
      </c>
      <c r="N72" s="161">
        <f t="shared" si="36"/>
        <v>304</v>
      </c>
      <c r="O72" s="161">
        <f t="shared" si="36"/>
        <v>86</v>
      </c>
      <c r="P72" s="161"/>
    </row>
    <row r="73" spans="1:16" ht="17.25" customHeight="1">
      <c r="A73" s="432"/>
      <c r="B73" s="199" t="s">
        <v>140</v>
      </c>
      <c r="C73" s="207" t="s">
        <v>23</v>
      </c>
      <c r="D73" s="158">
        <f t="shared" si="35"/>
        <v>5656</v>
      </c>
      <c r="E73" s="161">
        <v>980</v>
      </c>
      <c r="F73" s="161">
        <v>841</v>
      </c>
      <c r="G73" s="161">
        <v>381</v>
      </c>
      <c r="H73" s="161">
        <v>823</v>
      </c>
      <c r="I73" s="161">
        <v>322</v>
      </c>
      <c r="J73" s="161">
        <v>414</v>
      </c>
      <c r="K73" s="161">
        <v>991</v>
      </c>
      <c r="L73" s="161">
        <v>440</v>
      </c>
      <c r="M73" s="161">
        <v>268</v>
      </c>
      <c r="N73" s="161">
        <v>154</v>
      </c>
      <c r="O73" s="161">
        <v>42</v>
      </c>
      <c r="P73" s="161"/>
    </row>
    <row r="74" spans="1:16" ht="17.25" customHeight="1">
      <c r="A74" s="432"/>
      <c r="B74" s="199" t="s">
        <v>7</v>
      </c>
      <c r="C74" s="209" t="s">
        <v>22</v>
      </c>
      <c r="D74" s="158">
        <f t="shared" si="35"/>
        <v>6020</v>
      </c>
      <c r="E74" s="161">
        <v>1091</v>
      </c>
      <c r="F74" s="161">
        <v>931</v>
      </c>
      <c r="G74" s="161">
        <v>430</v>
      </c>
      <c r="H74" s="161">
        <v>908</v>
      </c>
      <c r="I74" s="161">
        <v>259</v>
      </c>
      <c r="J74" s="161">
        <v>418</v>
      </c>
      <c r="K74" s="161">
        <v>1125</v>
      </c>
      <c r="L74" s="161">
        <v>389</v>
      </c>
      <c r="M74" s="161">
        <v>275</v>
      </c>
      <c r="N74" s="161">
        <v>150</v>
      </c>
      <c r="O74" s="161">
        <v>44</v>
      </c>
      <c r="P74" s="161"/>
    </row>
    <row r="75" spans="1:16" ht="17.25" customHeight="1">
      <c r="A75" s="433"/>
      <c r="B75" s="200" t="s">
        <v>139</v>
      </c>
      <c r="C75" s="201"/>
      <c r="D75" s="159">
        <f t="shared" ref="D75:O75" si="37">D72/D69</f>
        <v>0.54637342068320072</v>
      </c>
      <c r="E75" s="160">
        <f>E72/E69</f>
        <v>0.58535895986433018</v>
      </c>
      <c r="F75" s="160">
        <f t="shared" si="37"/>
        <v>0.52225169466548782</v>
      </c>
      <c r="G75" s="160">
        <f t="shared" si="37"/>
        <v>0.48855421686746986</v>
      </c>
      <c r="H75" s="160">
        <f t="shared" si="37"/>
        <v>0.54657404483738559</v>
      </c>
      <c r="I75" s="160">
        <f t="shared" si="37"/>
        <v>0.5465663217309501</v>
      </c>
      <c r="J75" s="160">
        <f t="shared" si="37"/>
        <v>0.54308093994778073</v>
      </c>
      <c r="K75" s="160">
        <f t="shared" si="37"/>
        <v>0.55713533438651919</v>
      </c>
      <c r="L75" s="160">
        <f t="shared" si="37"/>
        <v>0.51618929016189286</v>
      </c>
      <c r="M75" s="160">
        <f t="shared" si="37"/>
        <v>0.57037815126050417</v>
      </c>
      <c r="N75" s="160">
        <f t="shared" si="37"/>
        <v>0.57904761904761903</v>
      </c>
      <c r="O75" s="160">
        <f t="shared" si="37"/>
        <v>0.63235294117647056</v>
      </c>
      <c r="P75" s="160"/>
    </row>
    <row r="76" spans="1:16" ht="17.25" customHeight="1">
      <c r="A76" s="133"/>
      <c r="B76" s="210" t="s">
        <v>250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210" t="s">
        <v>244</v>
      </c>
      <c r="P76" s="210"/>
    </row>
    <row r="77" spans="1:16" ht="17.25" customHeight="1"/>
    <row r="78" spans="1:16" ht="17.25" customHeight="1"/>
    <row r="79" spans="1:16" ht="17.25" customHeight="1"/>
    <row r="80" spans="1:16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</sheetData>
  <mergeCells count="19">
    <mergeCell ref="A1:P1"/>
    <mergeCell ref="Q33:Q39"/>
    <mergeCell ref="Q6:Q11"/>
    <mergeCell ref="Q12:Q18"/>
    <mergeCell ref="O3:P3"/>
    <mergeCell ref="A4:C5"/>
    <mergeCell ref="D4:D5"/>
    <mergeCell ref="E4:P4"/>
    <mergeCell ref="D51:P54"/>
    <mergeCell ref="A62:A68"/>
    <mergeCell ref="A69:A75"/>
    <mergeCell ref="A6:A12"/>
    <mergeCell ref="A13:A19"/>
    <mergeCell ref="A20:A26"/>
    <mergeCell ref="A27:A33"/>
    <mergeCell ref="A34:A40"/>
    <mergeCell ref="A41:A47"/>
    <mergeCell ref="A48:A54"/>
    <mergeCell ref="A55:A61"/>
  </mergeCells>
  <phoneticPr fontId="8"/>
  <printOptions horizontalCentered="1" verticalCentered="1"/>
  <pageMargins left="0.26027097902097901" right="0.27559055118110237" top="0.41932546620046618" bottom="0.23135198135198129" header="0.31810897435897439" footer="0.18797348484848489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5"/>
  <sheetViews>
    <sheetView showGridLines="0" zoomScaleSheetLayoutView="70" workbookViewId="0">
      <selection activeCell="M11" sqref="M11"/>
    </sheetView>
  </sheetViews>
  <sheetFormatPr defaultColWidth="10.625" defaultRowHeight="14.25"/>
  <cols>
    <col min="1" max="1" width="5.375" style="2" customWidth="1"/>
    <col min="2" max="2" width="4" style="2" customWidth="1"/>
    <col min="3" max="3" width="5" style="2" customWidth="1"/>
    <col min="4" max="7" width="14.5" style="2" customWidth="1"/>
    <col min="8" max="8" width="15.625" style="2" customWidth="1"/>
    <col min="9" max="9" width="15.375" style="2" customWidth="1"/>
    <col min="10" max="10" width="14.5" style="2" customWidth="1"/>
    <col min="11" max="27" width="7" style="2" customWidth="1"/>
    <col min="28" max="246" width="8.625" style="2" customWidth="1"/>
    <col min="247" max="255" width="10.625" style="2"/>
    <col min="256" max="256" width="4.125" style="2" customWidth="1"/>
    <col min="257" max="257" width="3.125" style="2" customWidth="1"/>
    <col min="258" max="258" width="4.125" style="2" customWidth="1"/>
    <col min="259" max="260" width="12.625" style="2" customWidth="1"/>
    <col min="261" max="264" width="11.125" style="2" customWidth="1"/>
    <col min="265" max="265" width="9.5" style="2" customWidth="1"/>
    <col min="266" max="266" width="12.25" style="2" customWidth="1"/>
    <col min="267" max="269" width="4.375" style="2" customWidth="1"/>
    <col min="270" max="502" width="8.625" style="2" customWidth="1"/>
    <col min="503" max="511" width="10.625" style="2"/>
    <col min="512" max="512" width="4.125" style="2" customWidth="1"/>
    <col min="513" max="513" width="3.125" style="2" customWidth="1"/>
    <col min="514" max="514" width="4.125" style="2" customWidth="1"/>
    <col min="515" max="516" width="12.625" style="2" customWidth="1"/>
    <col min="517" max="520" width="11.125" style="2" customWidth="1"/>
    <col min="521" max="521" width="9.5" style="2" customWidth="1"/>
    <col min="522" max="522" width="12.25" style="2" customWidth="1"/>
    <col min="523" max="525" width="4.375" style="2" customWidth="1"/>
    <col min="526" max="758" width="8.625" style="2" customWidth="1"/>
    <col min="759" max="767" width="10.625" style="2"/>
    <col min="768" max="768" width="4.125" style="2" customWidth="1"/>
    <col min="769" max="769" width="3.125" style="2" customWidth="1"/>
    <col min="770" max="770" width="4.125" style="2" customWidth="1"/>
    <col min="771" max="772" width="12.625" style="2" customWidth="1"/>
    <col min="773" max="776" width="11.125" style="2" customWidth="1"/>
    <col min="777" max="777" width="9.5" style="2" customWidth="1"/>
    <col min="778" max="778" width="12.25" style="2" customWidth="1"/>
    <col min="779" max="781" width="4.375" style="2" customWidth="1"/>
    <col min="782" max="1014" width="8.625" style="2" customWidth="1"/>
    <col min="1015" max="1023" width="10.625" style="2"/>
    <col min="1024" max="1024" width="4.125" style="2" customWidth="1"/>
    <col min="1025" max="1025" width="3.125" style="2" customWidth="1"/>
    <col min="1026" max="1026" width="4.125" style="2" customWidth="1"/>
    <col min="1027" max="1028" width="12.625" style="2" customWidth="1"/>
    <col min="1029" max="1032" width="11.125" style="2" customWidth="1"/>
    <col min="1033" max="1033" width="9.5" style="2" customWidth="1"/>
    <col min="1034" max="1034" width="12.25" style="2" customWidth="1"/>
    <col min="1035" max="1037" width="4.375" style="2" customWidth="1"/>
    <col min="1038" max="1270" width="8.625" style="2" customWidth="1"/>
    <col min="1271" max="1279" width="10.625" style="2"/>
    <col min="1280" max="1280" width="4.125" style="2" customWidth="1"/>
    <col min="1281" max="1281" width="3.125" style="2" customWidth="1"/>
    <col min="1282" max="1282" width="4.125" style="2" customWidth="1"/>
    <col min="1283" max="1284" width="12.625" style="2" customWidth="1"/>
    <col min="1285" max="1288" width="11.125" style="2" customWidth="1"/>
    <col min="1289" max="1289" width="9.5" style="2" customWidth="1"/>
    <col min="1290" max="1290" width="12.25" style="2" customWidth="1"/>
    <col min="1291" max="1293" width="4.375" style="2" customWidth="1"/>
    <col min="1294" max="1526" width="8.625" style="2" customWidth="1"/>
    <col min="1527" max="1535" width="10.625" style="2"/>
    <col min="1536" max="1536" width="4.125" style="2" customWidth="1"/>
    <col min="1537" max="1537" width="3.125" style="2" customWidth="1"/>
    <col min="1538" max="1538" width="4.125" style="2" customWidth="1"/>
    <col min="1539" max="1540" width="12.625" style="2" customWidth="1"/>
    <col min="1541" max="1544" width="11.125" style="2" customWidth="1"/>
    <col min="1545" max="1545" width="9.5" style="2" customWidth="1"/>
    <col min="1546" max="1546" width="12.25" style="2" customWidth="1"/>
    <col min="1547" max="1549" width="4.375" style="2" customWidth="1"/>
    <col min="1550" max="1782" width="8.625" style="2" customWidth="1"/>
    <col min="1783" max="1791" width="10.625" style="2"/>
    <col min="1792" max="1792" width="4.125" style="2" customWidth="1"/>
    <col min="1793" max="1793" width="3.125" style="2" customWidth="1"/>
    <col min="1794" max="1794" width="4.125" style="2" customWidth="1"/>
    <col min="1795" max="1796" width="12.625" style="2" customWidth="1"/>
    <col min="1797" max="1800" width="11.125" style="2" customWidth="1"/>
    <col min="1801" max="1801" width="9.5" style="2" customWidth="1"/>
    <col min="1802" max="1802" width="12.25" style="2" customWidth="1"/>
    <col min="1803" max="1805" width="4.375" style="2" customWidth="1"/>
    <col min="1806" max="2038" width="8.625" style="2" customWidth="1"/>
    <col min="2039" max="2047" width="10.625" style="2"/>
    <col min="2048" max="2048" width="4.125" style="2" customWidth="1"/>
    <col min="2049" max="2049" width="3.125" style="2" customWidth="1"/>
    <col min="2050" max="2050" width="4.125" style="2" customWidth="1"/>
    <col min="2051" max="2052" width="12.625" style="2" customWidth="1"/>
    <col min="2053" max="2056" width="11.125" style="2" customWidth="1"/>
    <col min="2057" max="2057" width="9.5" style="2" customWidth="1"/>
    <col min="2058" max="2058" width="12.25" style="2" customWidth="1"/>
    <col min="2059" max="2061" width="4.375" style="2" customWidth="1"/>
    <col min="2062" max="2294" width="8.625" style="2" customWidth="1"/>
    <col min="2295" max="2303" width="10.625" style="2"/>
    <col min="2304" max="2304" width="4.125" style="2" customWidth="1"/>
    <col min="2305" max="2305" width="3.125" style="2" customWidth="1"/>
    <col min="2306" max="2306" width="4.125" style="2" customWidth="1"/>
    <col min="2307" max="2308" width="12.625" style="2" customWidth="1"/>
    <col min="2309" max="2312" width="11.125" style="2" customWidth="1"/>
    <col min="2313" max="2313" width="9.5" style="2" customWidth="1"/>
    <col min="2314" max="2314" width="12.25" style="2" customWidth="1"/>
    <col min="2315" max="2317" width="4.375" style="2" customWidth="1"/>
    <col min="2318" max="2550" width="8.625" style="2" customWidth="1"/>
    <col min="2551" max="2559" width="10.625" style="2"/>
    <col min="2560" max="2560" width="4.125" style="2" customWidth="1"/>
    <col min="2561" max="2561" width="3.125" style="2" customWidth="1"/>
    <col min="2562" max="2562" width="4.125" style="2" customWidth="1"/>
    <col min="2563" max="2564" width="12.625" style="2" customWidth="1"/>
    <col min="2565" max="2568" width="11.125" style="2" customWidth="1"/>
    <col min="2569" max="2569" width="9.5" style="2" customWidth="1"/>
    <col min="2570" max="2570" width="12.25" style="2" customWidth="1"/>
    <col min="2571" max="2573" width="4.375" style="2" customWidth="1"/>
    <col min="2574" max="2806" width="8.625" style="2" customWidth="1"/>
    <col min="2807" max="2815" width="10.625" style="2"/>
    <col min="2816" max="2816" width="4.125" style="2" customWidth="1"/>
    <col min="2817" max="2817" width="3.125" style="2" customWidth="1"/>
    <col min="2818" max="2818" width="4.125" style="2" customWidth="1"/>
    <col min="2819" max="2820" width="12.625" style="2" customWidth="1"/>
    <col min="2821" max="2824" width="11.125" style="2" customWidth="1"/>
    <col min="2825" max="2825" width="9.5" style="2" customWidth="1"/>
    <col min="2826" max="2826" width="12.25" style="2" customWidth="1"/>
    <col min="2827" max="2829" width="4.375" style="2" customWidth="1"/>
    <col min="2830" max="3062" width="8.625" style="2" customWidth="1"/>
    <col min="3063" max="3071" width="10.625" style="2"/>
    <col min="3072" max="3072" width="4.125" style="2" customWidth="1"/>
    <col min="3073" max="3073" width="3.125" style="2" customWidth="1"/>
    <col min="3074" max="3074" width="4.125" style="2" customWidth="1"/>
    <col min="3075" max="3076" width="12.625" style="2" customWidth="1"/>
    <col min="3077" max="3080" width="11.125" style="2" customWidth="1"/>
    <col min="3081" max="3081" width="9.5" style="2" customWidth="1"/>
    <col min="3082" max="3082" width="12.25" style="2" customWidth="1"/>
    <col min="3083" max="3085" width="4.375" style="2" customWidth="1"/>
    <col min="3086" max="3318" width="8.625" style="2" customWidth="1"/>
    <col min="3319" max="3327" width="10.625" style="2"/>
    <col min="3328" max="3328" width="4.125" style="2" customWidth="1"/>
    <col min="3329" max="3329" width="3.125" style="2" customWidth="1"/>
    <col min="3330" max="3330" width="4.125" style="2" customWidth="1"/>
    <col min="3331" max="3332" width="12.625" style="2" customWidth="1"/>
    <col min="3333" max="3336" width="11.125" style="2" customWidth="1"/>
    <col min="3337" max="3337" width="9.5" style="2" customWidth="1"/>
    <col min="3338" max="3338" width="12.25" style="2" customWidth="1"/>
    <col min="3339" max="3341" width="4.375" style="2" customWidth="1"/>
    <col min="3342" max="3574" width="8.625" style="2" customWidth="1"/>
    <col min="3575" max="3583" width="10.625" style="2"/>
    <col min="3584" max="3584" width="4.125" style="2" customWidth="1"/>
    <col min="3585" max="3585" width="3.125" style="2" customWidth="1"/>
    <col min="3586" max="3586" width="4.125" style="2" customWidth="1"/>
    <col min="3587" max="3588" width="12.625" style="2" customWidth="1"/>
    <col min="3589" max="3592" width="11.125" style="2" customWidth="1"/>
    <col min="3593" max="3593" width="9.5" style="2" customWidth="1"/>
    <col min="3594" max="3594" width="12.25" style="2" customWidth="1"/>
    <col min="3595" max="3597" width="4.375" style="2" customWidth="1"/>
    <col min="3598" max="3830" width="8.625" style="2" customWidth="1"/>
    <col min="3831" max="3839" width="10.625" style="2"/>
    <col min="3840" max="3840" width="4.125" style="2" customWidth="1"/>
    <col min="3841" max="3841" width="3.125" style="2" customWidth="1"/>
    <col min="3842" max="3842" width="4.125" style="2" customWidth="1"/>
    <col min="3843" max="3844" width="12.625" style="2" customWidth="1"/>
    <col min="3845" max="3848" width="11.125" style="2" customWidth="1"/>
    <col min="3849" max="3849" width="9.5" style="2" customWidth="1"/>
    <col min="3850" max="3850" width="12.25" style="2" customWidth="1"/>
    <col min="3851" max="3853" width="4.375" style="2" customWidth="1"/>
    <col min="3854" max="4086" width="8.625" style="2" customWidth="1"/>
    <col min="4087" max="4095" width="10.625" style="2"/>
    <col min="4096" max="4096" width="4.125" style="2" customWidth="1"/>
    <col min="4097" max="4097" width="3.125" style="2" customWidth="1"/>
    <col min="4098" max="4098" width="4.125" style="2" customWidth="1"/>
    <col min="4099" max="4100" width="12.625" style="2" customWidth="1"/>
    <col min="4101" max="4104" width="11.125" style="2" customWidth="1"/>
    <col min="4105" max="4105" width="9.5" style="2" customWidth="1"/>
    <col min="4106" max="4106" width="12.25" style="2" customWidth="1"/>
    <col min="4107" max="4109" width="4.375" style="2" customWidth="1"/>
    <col min="4110" max="4342" width="8.625" style="2" customWidth="1"/>
    <col min="4343" max="4351" width="10.625" style="2"/>
    <col min="4352" max="4352" width="4.125" style="2" customWidth="1"/>
    <col min="4353" max="4353" width="3.125" style="2" customWidth="1"/>
    <col min="4354" max="4354" width="4.125" style="2" customWidth="1"/>
    <col min="4355" max="4356" width="12.625" style="2" customWidth="1"/>
    <col min="4357" max="4360" width="11.125" style="2" customWidth="1"/>
    <col min="4361" max="4361" width="9.5" style="2" customWidth="1"/>
    <col min="4362" max="4362" width="12.25" style="2" customWidth="1"/>
    <col min="4363" max="4365" width="4.375" style="2" customWidth="1"/>
    <col min="4366" max="4598" width="8.625" style="2" customWidth="1"/>
    <col min="4599" max="4607" width="10.625" style="2"/>
    <col min="4608" max="4608" width="4.125" style="2" customWidth="1"/>
    <col min="4609" max="4609" width="3.125" style="2" customWidth="1"/>
    <col min="4610" max="4610" width="4.125" style="2" customWidth="1"/>
    <col min="4611" max="4612" width="12.625" style="2" customWidth="1"/>
    <col min="4613" max="4616" width="11.125" style="2" customWidth="1"/>
    <col min="4617" max="4617" width="9.5" style="2" customWidth="1"/>
    <col min="4618" max="4618" width="12.25" style="2" customWidth="1"/>
    <col min="4619" max="4621" width="4.375" style="2" customWidth="1"/>
    <col min="4622" max="4854" width="8.625" style="2" customWidth="1"/>
    <col min="4855" max="4863" width="10.625" style="2"/>
    <col min="4864" max="4864" width="4.125" style="2" customWidth="1"/>
    <col min="4865" max="4865" width="3.125" style="2" customWidth="1"/>
    <col min="4866" max="4866" width="4.125" style="2" customWidth="1"/>
    <col min="4867" max="4868" width="12.625" style="2" customWidth="1"/>
    <col min="4869" max="4872" width="11.125" style="2" customWidth="1"/>
    <col min="4873" max="4873" width="9.5" style="2" customWidth="1"/>
    <col min="4874" max="4874" width="12.25" style="2" customWidth="1"/>
    <col min="4875" max="4877" width="4.375" style="2" customWidth="1"/>
    <col min="4878" max="5110" width="8.625" style="2" customWidth="1"/>
    <col min="5111" max="5119" width="10.625" style="2"/>
    <col min="5120" max="5120" width="4.125" style="2" customWidth="1"/>
    <col min="5121" max="5121" width="3.125" style="2" customWidth="1"/>
    <col min="5122" max="5122" width="4.125" style="2" customWidth="1"/>
    <col min="5123" max="5124" width="12.625" style="2" customWidth="1"/>
    <col min="5125" max="5128" width="11.125" style="2" customWidth="1"/>
    <col min="5129" max="5129" width="9.5" style="2" customWidth="1"/>
    <col min="5130" max="5130" width="12.25" style="2" customWidth="1"/>
    <col min="5131" max="5133" width="4.375" style="2" customWidth="1"/>
    <col min="5134" max="5366" width="8.625" style="2" customWidth="1"/>
    <col min="5367" max="5375" width="10.625" style="2"/>
    <col min="5376" max="5376" width="4.125" style="2" customWidth="1"/>
    <col min="5377" max="5377" width="3.125" style="2" customWidth="1"/>
    <col min="5378" max="5378" width="4.125" style="2" customWidth="1"/>
    <col min="5379" max="5380" width="12.625" style="2" customWidth="1"/>
    <col min="5381" max="5384" width="11.125" style="2" customWidth="1"/>
    <col min="5385" max="5385" width="9.5" style="2" customWidth="1"/>
    <col min="5386" max="5386" width="12.25" style="2" customWidth="1"/>
    <col min="5387" max="5389" width="4.375" style="2" customWidth="1"/>
    <col min="5390" max="5622" width="8.625" style="2" customWidth="1"/>
    <col min="5623" max="5631" width="10.625" style="2"/>
    <col min="5632" max="5632" width="4.125" style="2" customWidth="1"/>
    <col min="5633" max="5633" width="3.125" style="2" customWidth="1"/>
    <col min="5634" max="5634" width="4.125" style="2" customWidth="1"/>
    <col min="5635" max="5636" width="12.625" style="2" customWidth="1"/>
    <col min="5637" max="5640" width="11.125" style="2" customWidth="1"/>
    <col min="5641" max="5641" width="9.5" style="2" customWidth="1"/>
    <col min="5642" max="5642" width="12.25" style="2" customWidth="1"/>
    <col min="5643" max="5645" width="4.375" style="2" customWidth="1"/>
    <col min="5646" max="5878" width="8.625" style="2" customWidth="1"/>
    <col min="5879" max="5887" width="10.625" style="2"/>
    <col min="5888" max="5888" width="4.125" style="2" customWidth="1"/>
    <col min="5889" max="5889" width="3.125" style="2" customWidth="1"/>
    <col min="5890" max="5890" width="4.125" style="2" customWidth="1"/>
    <col min="5891" max="5892" width="12.625" style="2" customWidth="1"/>
    <col min="5893" max="5896" width="11.125" style="2" customWidth="1"/>
    <col min="5897" max="5897" width="9.5" style="2" customWidth="1"/>
    <col min="5898" max="5898" width="12.25" style="2" customWidth="1"/>
    <col min="5899" max="5901" width="4.375" style="2" customWidth="1"/>
    <col min="5902" max="6134" width="8.625" style="2" customWidth="1"/>
    <col min="6135" max="6143" width="10.625" style="2"/>
    <col min="6144" max="6144" width="4.125" style="2" customWidth="1"/>
    <col min="6145" max="6145" width="3.125" style="2" customWidth="1"/>
    <col min="6146" max="6146" width="4.125" style="2" customWidth="1"/>
    <col min="6147" max="6148" width="12.625" style="2" customWidth="1"/>
    <col min="6149" max="6152" width="11.125" style="2" customWidth="1"/>
    <col min="6153" max="6153" width="9.5" style="2" customWidth="1"/>
    <col min="6154" max="6154" width="12.25" style="2" customWidth="1"/>
    <col min="6155" max="6157" width="4.375" style="2" customWidth="1"/>
    <col min="6158" max="6390" width="8.625" style="2" customWidth="1"/>
    <col min="6391" max="6399" width="10.625" style="2"/>
    <col min="6400" max="6400" width="4.125" style="2" customWidth="1"/>
    <col min="6401" max="6401" width="3.125" style="2" customWidth="1"/>
    <col min="6402" max="6402" width="4.125" style="2" customWidth="1"/>
    <col min="6403" max="6404" width="12.625" style="2" customWidth="1"/>
    <col min="6405" max="6408" width="11.125" style="2" customWidth="1"/>
    <col min="6409" max="6409" width="9.5" style="2" customWidth="1"/>
    <col min="6410" max="6410" width="12.25" style="2" customWidth="1"/>
    <col min="6411" max="6413" width="4.375" style="2" customWidth="1"/>
    <col min="6414" max="6646" width="8.625" style="2" customWidth="1"/>
    <col min="6647" max="6655" width="10.625" style="2"/>
    <col min="6656" max="6656" width="4.125" style="2" customWidth="1"/>
    <col min="6657" max="6657" width="3.125" style="2" customWidth="1"/>
    <col min="6658" max="6658" width="4.125" style="2" customWidth="1"/>
    <col min="6659" max="6660" width="12.625" style="2" customWidth="1"/>
    <col min="6661" max="6664" width="11.125" style="2" customWidth="1"/>
    <col min="6665" max="6665" width="9.5" style="2" customWidth="1"/>
    <col min="6666" max="6666" width="12.25" style="2" customWidth="1"/>
    <col min="6667" max="6669" width="4.375" style="2" customWidth="1"/>
    <col min="6670" max="6902" width="8.625" style="2" customWidth="1"/>
    <col min="6903" max="6911" width="10.625" style="2"/>
    <col min="6912" max="6912" width="4.125" style="2" customWidth="1"/>
    <col min="6913" max="6913" width="3.125" style="2" customWidth="1"/>
    <col min="6914" max="6914" width="4.125" style="2" customWidth="1"/>
    <col min="6915" max="6916" width="12.625" style="2" customWidth="1"/>
    <col min="6917" max="6920" width="11.125" style="2" customWidth="1"/>
    <col min="6921" max="6921" width="9.5" style="2" customWidth="1"/>
    <col min="6922" max="6922" width="12.25" style="2" customWidth="1"/>
    <col min="6923" max="6925" width="4.375" style="2" customWidth="1"/>
    <col min="6926" max="7158" width="8.625" style="2" customWidth="1"/>
    <col min="7159" max="7167" width="10.625" style="2"/>
    <col min="7168" max="7168" width="4.125" style="2" customWidth="1"/>
    <col min="7169" max="7169" width="3.125" style="2" customWidth="1"/>
    <col min="7170" max="7170" width="4.125" style="2" customWidth="1"/>
    <col min="7171" max="7172" width="12.625" style="2" customWidth="1"/>
    <col min="7173" max="7176" width="11.125" style="2" customWidth="1"/>
    <col min="7177" max="7177" width="9.5" style="2" customWidth="1"/>
    <col min="7178" max="7178" width="12.25" style="2" customWidth="1"/>
    <col min="7179" max="7181" width="4.375" style="2" customWidth="1"/>
    <col min="7182" max="7414" width="8.625" style="2" customWidth="1"/>
    <col min="7415" max="7423" width="10.625" style="2"/>
    <col min="7424" max="7424" width="4.125" style="2" customWidth="1"/>
    <col min="7425" max="7425" width="3.125" style="2" customWidth="1"/>
    <col min="7426" max="7426" width="4.125" style="2" customWidth="1"/>
    <col min="7427" max="7428" width="12.625" style="2" customWidth="1"/>
    <col min="7429" max="7432" width="11.125" style="2" customWidth="1"/>
    <col min="7433" max="7433" width="9.5" style="2" customWidth="1"/>
    <col min="7434" max="7434" width="12.25" style="2" customWidth="1"/>
    <col min="7435" max="7437" width="4.375" style="2" customWidth="1"/>
    <col min="7438" max="7670" width="8.625" style="2" customWidth="1"/>
    <col min="7671" max="7679" width="10.625" style="2"/>
    <col min="7680" max="7680" width="4.125" style="2" customWidth="1"/>
    <col min="7681" max="7681" width="3.125" style="2" customWidth="1"/>
    <col min="7682" max="7682" width="4.125" style="2" customWidth="1"/>
    <col min="7683" max="7684" width="12.625" style="2" customWidth="1"/>
    <col min="7685" max="7688" width="11.125" style="2" customWidth="1"/>
    <col min="7689" max="7689" width="9.5" style="2" customWidth="1"/>
    <col min="7690" max="7690" width="12.25" style="2" customWidth="1"/>
    <col min="7691" max="7693" width="4.375" style="2" customWidth="1"/>
    <col min="7694" max="7926" width="8.625" style="2" customWidth="1"/>
    <col min="7927" max="7935" width="10.625" style="2"/>
    <col min="7936" max="7936" width="4.125" style="2" customWidth="1"/>
    <col min="7937" max="7937" width="3.125" style="2" customWidth="1"/>
    <col min="7938" max="7938" width="4.125" style="2" customWidth="1"/>
    <col min="7939" max="7940" width="12.625" style="2" customWidth="1"/>
    <col min="7941" max="7944" width="11.125" style="2" customWidth="1"/>
    <col min="7945" max="7945" width="9.5" style="2" customWidth="1"/>
    <col min="7946" max="7946" width="12.25" style="2" customWidth="1"/>
    <col min="7947" max="7949" width="4.375" style="2" customWidth="1"/>
    <col min="7950" max="8182" width="8.625" style="2" customWidth="1"/>
    <col min="8183" max="8191" width="10.625" style="2"/>
    <col min="8192" max="8192" width="4.125" style="2" customWidth="1"/>
    <col min="8193" max="8193" width="3.125" style="2" customWidth="1"/>
    <col min="8194" max="8194" width="4.125" style="2" customWidth="1"/>
    <col min="8195" max="8196" width="12.625" style="2" customWidth="1"/>
    <col min="8197" max="8200" width="11.125" style="2" customWidth="1"/>
    <col min="8201" max="8201" width="9.5" style="2" customWidth="1"/>
    <col min="8202" max="8202" width="12.25" style="2" customWidth="1"/>
    <col min="8203" max="8205" width="4.375" style="2" customWidth="1"/>
    <col min="8206" max="8438" width="8.625" style="2" customWidth="1"/>
    <col min="8439" max="8447" width="10.625" style="2"/>
    <col min="8448" max="8448" width="4.125" style="2" customWidth="1"/>
    <col min="8449" max="8449" width="3.125" style="2" customWidth="1"/>
    <col min="8450" max="8450" width="4.125" style="2" customWidth="1"/>
    <col min="8451" max="8452" width="12.625" style="2" customWidth="1"/>
    <col min="8453" max="8456" width="11.125" style="2" customWidth="1"/>
    <col min="8457" max="8457" width="9.5" style="2" customWidth="1"/>
    <col min="8458" max="8458" width="12.25" style="2" customWidth="1"/>
    <col min="8459" max="8461" width="4.375" style="2" customWidth="1"/>
    <col min="8462" max="8694" width="8.625" style="2" customWidth="1"/>
    <col min="8695" max="8703" width="10.625" style="2"/>
    <col min="8704" max="8704" width="4.125" style="2" customWidth="1"/>
    <col min="8705" max="8705" width="3.125" style="2" customWidth="1"/>
    <col min="8706" max="8706" width="4.125" style="2" customWidth="1"/>
    <col min="8707" max="8708" width="12.625" style="2" customWidth="1"/>
    <col min="8709" max="8712" width="11.125" style="2" customWidth="1"/>
    <col min="8713" max="8713" width="9.5" style="2" customWidth="1"/>
    <col min="8714" max="8714" width="12.25" style="2" customWidth="1"/>
    <col min="8715" max="8717" width="4.375" style="2" customWidth="1"/>
    <col min="8718" max="8950" width="8.625" style="2" customWidth="1"/>
    <col min="8951" max="8959" width="10.625" style="2"/>
    <col min="8960" max="8960" width="4.125" style="2" customWidth="1"/>
    <col min="8961" max="8961" width="3.125" style="2" customWidth="1"/>
    <col min="8962" max="8962" width="4.125" style="2" customWidth="1"/>
    <col min="8963" max="8964" width="12.625" style="2" customWidth="1"/>
    <col min="8965" max="8968" width="11.125" style="2" customWidth="1"/>
    <col min="8969" max="8969" width="9.5" style="2" customWidth="1"/>
    <col min="8970" max="8970" width="12.25" style="2" customWidth="1"/>
    <col min="8971" max="8973" width="4.375" style="2" customWidth="1"/>
    <col min="8974" max="9206" width="8.625" style="2" customWidth="1"/>
    <col min="9207" max="9215" width="10.625" style="2"/>
    <col min="9216" max="9216" width="4.125" style="2" customWidth="1"/>
    <col min="9217" max="9217" width="3.125" style="2" customWidth="1"/>
    <col min="9218" max="9218" width="4.125" style="2" customWidth="1"/>
    <col min="9219" max="9220" width="12.625" style="2" customWidth="1"/>
    <col min="9221" max="9224" width="11.125" style="2" customWidth="1"/>
    <col min="9225" max="9225" width="9.5" style="2" customWidth="1"/>
    <col min="9226" max="9226" width="12.25" style="2" customWidth="1"/>
    <col min="9227" max="9229" width="4.375" style="2" customWidth="1"/>
    <col min="9230" max="9462" width="8.625" style="2" customWidth="1"/>
    <col min="9463" max="9471" width="10.625" style="2"/>
    <col min="9472" max="9472" width="4.125" style="2" customWidth="1"/>
    <col min="9473" max="9473" width="3.125" style="2" customWidth="1"/>
    <col min="9474" max="9474" width="4.125" style="2" customWidth="1"/>
    <col min="9475" max="9476" width="12.625" style="2" customWidth="1"/>
    <col min="9477" max="9480" width="11.125" style="2" customWidth="1"/>
    <col min="9481" max="9481" width="9.5" style="2" customWidth="1"/>
    <col min="9482" max="9482" width="12.25" style="2" customWidth="1"/>
    <col min="9483" max="9485" width="4.375" style="2" customWidth="1"/>
    <col min="9486" max="9718" width="8.625" style="2" customWidth="1"/>
    <col min="9719" max="9727" width="10.625" style="2"/>
    <col min="9728" max="9728" width="4.125" style="2" customWidth="1"/>
    <col min="9729" max="9729" width="3.125" style="2" customWidth="1"/>
    <col min="9730" max="9730" width="4.125" style="2" customWidth="1"/>
    <col min="9731" max="9732" width="12.625" style="2" customWidth="1"/>
    <col min="9733" max="9736" width="11.125" style="2" customWidth="1"/>
    <col min="9737" max="9737" width="9.5" style="2" customWidth="1"/>
    <col min="9738" max="9738" width="12.25" style="2" customWidth="1"/>
    <col min="9739" max="9741" width="4.375" style="2" customWidth="1"/>
    <col min="9742" max="9974" width="8.625" style="2" customWidth="1"/>
    <col min="9975" max="9983" width="10.625" style="2"/>
    <col min="9984" max="9984" width="4.125" style="2" customWidth="1"/>
    <col min="9985" max="9985" width="3.125" style="2" customWidth="1"/>
    <col min="9986" max="9986" width="4.125" style="2" customWidth="1"/>
    <col min="9987" max="9988" width="12.625" style="2" customWidth="1"/>
    <col min="9989" max="9992" width="11.125" style="2" customWidth="1"/>
    <col min="9993" max="9993" width="9.5" style="2" customWidth="1"/>
    <col min="9994" max="9994" width="12.25" style="2" customWidth="1"/>
    <col min="9995" max="9997" width="4.375" style="2" customWidth="1"/>
    <col min="9998" max="10230" width="8.625" style="2" customWidth="1"/>
    <col min="10231" max="10239" width="10.625" style="2"/>
    <col min="10240" max="10240" width="4.125" style="2" customWidth="1"/>
    <col min="10241" max="10241" width="3.125" style="2" customWidth="1"/>
    <col min="10242" max="10242" width="4.125" style="2" customWidth="1"/>
    <col min="10243" max="10244" width="12.625" style="2" customWidth="1"/>
    <col min="10245" max="10248" width="11.125" style="2" customWidth="1"/>
    <col min="10249" max="10249" width="9.5" style="2" customWidth="1"/>
    <col min="10250" max="10250" width="12.25" style="2" customWidth="1"/>
    <col min="10251" max="10253" width="4.375" style="2" customWidth="1"/>
    <col min="10254" max="10486" width="8.625" style="2" customWidth="1"/>
    <col min="10487" max="10495" width="10.625" style="2"/>
    <col min="10496" max="10496" width="4.125" style="2" customWidth="1"/>
    <col min="10497" max="10497" width="3.125" style="2" customWidth="1"/>
    <col min="10498" max="10498" width="4.125" style="2" customWidth="1"/>
    <col min="10499" max="10500" width="12.625" style="2" customWidth="1"/>
    <col min="10501" max="10504" width="11.125" style="2" customWidth="1"/>
    <col min="10505" max="10505" width="9.5" style="2" customWidth="1"/>
    <col min="10506" max="10506" width="12.25" style="2" customWidth="1"/>
    <col min="10507" max="10509" width="4.375" style="2" customWidth="1"/>
    <col min="10510" max="10742" width="8.625" style="2" customWidth="1"/>
    <col min="10743" max="10751" width="10.625" style="2"/>
    <col min="10752" max="10752" width="4.125" style="2" customWidth="1"/>
    <col min="10753" max="10753" width="3.125" style="2" customWidth="1"/>
    <col min="10754" max="10754" width="4.125" style="2" customWidth="1"/>
    <col min="10755" max="10756" width="12.625" style="2" customWidth="1"/>
    <col min="10757" max="10760" width="11.125" style="2" customWidth="1"/>
    <col min="10761" max="10761" width="9.5" style="2" customWidth="1"/>
    <col min="10762" max="10762" width="12.25" style="2" customWidth="1"/>
    <col min="10763" max="10765" width="4.375" style="2" customWidth="1"/>
    <col min="10766" max="10998" width="8.625" style="2" customWidth="1"/>
    <col min="10999" max="11007" width="10.625" style="2"/>
    <col min="11008" max="11008" width="4.125" style="2" customWidth="1"/>
    <col min="11009" max="11009" width="3.125" style="2" customWidth="1"/>
    <col min="11010" max="11010" width="4.125" style="2" customWidth="1"/>
    <col min="11011" max="11012" width="12.625" style="2" customWidth="1"/>
    <col min="11013" max="11016" width="11.125" style="2" customWidth="1"/>
    <col min="11017" max="11017" width="9.5" style="2" customWidth="1"/>
    <col min="11018" max="11018" width="12.25" style="2" customWidth="1"/>
    <col min="11019" max="11021" width="4.375" style="2" customWidth="1"/>
    <col min="11022" max="11254" width="8.625" style="2" customWidth="1"/>
    <col min="11255" max="11263" width="10.625" style="2"/>
    <col min="11264" max="11264" width="4.125" style="2" customWidth="1"/>
    <col min="11265" max="11265" width="3.125" style="2" customWidth="1"/>
    <col min="11266" max="11266" width="4.125" style="2" customWidth="1"/>
    <col min="11267" max="11268" width="12.625" style="2" customWidth="1"/>
    <col min="11269" max="11272" width="11.125" style="2" customWidth="1"/>
    <col min="11273" max="11273" width="9.5" style="2" customWidth="1"/>
    <col min="11274" max="11274" width="12.25" style="2" customWidth="1"/>
    <col min="11275" max="11277" width="4.375" style="2" customWidth="1"/>
    <col min="11278" max="11510" width="8.625" style="2" customWidth="1"/>
    <col min="11511" max="11519" width="10.625" style="2"/>
    <col min="11520" max="11520" width="4.125" style="2" customWidth="1"/>
    <col min="11521" max="11521" width="3.125" style="2" customWidth="1"/>
    <col min="11522" max="11522" width="4.125" style="2" customWidth="1"/>
    <col min="11523" max="11524" width="12.625" style="2" customWidth="1"/>
    <col min="11525" max="11528" width="11.125" style="2" customWidth="1"/>
    <col min="11529" max="11529" width="9.5" style="2" customWidth="1"/>
    <col min="11530" max="11530" width="12.25" style="2" customWidth="1"/>
    <col min="11531" max="11533" width="4.375" style="2" customWidth="1"/>
    <col min="11534" max="11766" width="8.625" style="2" customWidth="1"/>
    <col min="11767" max="11775" width="10.625" style="2"/>
    <col min="11776" max="11776" width="4.125" style="2" customWidth="1"/>
    <col min="11777" max="11777" width="3.125" style="2" customWidth="1"/>
    <col min="11778" max="11778" width="4.125" style="2" customWidth="1"/>
    <col min="11779" max="11780" width="12.625" style="2" customWidth="1"/>
    <col min="11781" max="11784" width="11.125" style="2" customWidth="1"/>
    <col min="11785" max="11785" width="9.5" style="2" customWidth="1"/>
    <col min="11786" max="11786" width="12.25" style="2" customWidth="1"/>
    <col min="11787" max="11789" width="4.375" style="2" customWidth="1"/>
    <col min="11790" max="12022" width="8.625" style="2" customWidth="1"/>
    <col min="12023" max="12031" width="10.625" style="2"/>
    <col min="12032" max="12032" width="4.125" style="2" customWidth="1"/>
    <col min="12033" max="12033" width="3.125" style="2" customWidth="1"/>
    <col min="12034" max="12034" width="4.125" style="2" customWidth="1"/>
    <col min="12035" max="12036" width="12.625" style="2" customWidth="1"/>
    <col min="12037" max="12040" width="11.125" style="2" customWidth="1"/>
    <col min="12041" max="12041" width="9.5" style="2" customWidth="1"/>
    <col min="12042" max="12042" width="12.25" style="2" customWidth="1"/>
    <col min="12043" max="12045" width="4.375" style="2" customWidth="1"/>
    <col min="12046" max="12278" width="8.625" style="2" customWidth="1"/>
    <col min="12279" max="12287" width="10.625" style="2"/>
    <col min="12288" max="12288" width="4.125" style="2" customWidth="1"/>
    <col min="12289" max="12289" width="3.125" style="2" customWidth="1"/>
    <col min="12290" max="12290" width="4.125" style="2" customWidth="1"/>
    <col min="12291" max="12292" width="12.625" style="2" customWidth="1"/>
    <col min="12293" max="12296" width="11.125" style="2" customWidth="1"/>
    <col min="12297" max="12297" width="9.5" style="2" customWidth="1"/>
    <col min="12298" max="12298" width="12.25" style="2" customWidth="1"/>
    <col min="12299" max="12301" width="4.375" style="2" customWidth="1"/>
    <col min="12302" max="12534" width="8.625" style="2" customWidth="1"/>
    <col min="12535" max="12543" width="10.625" style="2"/>
    <col min="12544" max="12544" width="4.125" style="2" customWidth="1"/>
    <col min="12545" max="12545" width="3.125" style="2" customWidth="1"/>
    <col min="12546" max="12546" width="4.125" style="2" customWidth="1"/>
    <col min="12547" max="12548" width="12.625" style="2" customWidth="1"/>
    <col min="12549" max="12552" width="11.125" style="2" customWidth="1"/>
    <col min="12553" max="12553" width="9.5" style="2" customWidth="1"/>
    <col min="12554" max="12554" width="12.25" style="2" customWidth="1"/>
    <col min="12555" max="12557" width="4.375" style="2" customWidth="1"/>
    <col min="12558" max="12790" width="8.625" style="2" customWidth="1"/>
    <col min="12791" max="12799" width="10.625" style="2"/>
    <col min="12800" max="12800" width="4.125" style="2" customWidth="1"/>
    <col min="12801" max="12801" width="3.125" style="2" customWidth="1"/>
    <col min="12802" max="12802" width="4.125" style="2" customWidth="1"/>
    <col min="12803" max="12804" width="12.625" style="2" customWidth="1"/>
    <col min="12805" max="12808" width="11.125" style="2" customWidth="1"/>
    <col min="12809" max="12809" width="9.5" style="2" customWidth="1"/>
    <col min="12810" max="12810" width="12.25" style="2" customWidth="1"/>
    <col min="12811" max="12813" width="4.375" style="2" customWidth="1"/>
    <col min="12814" max="13046" width="8.625" style="2" customWidth="1"/>
    <col min="13047" max="13055" width="10.625" style="2"/>
    <col min="13056" max="13056" width="4.125" style="2" customWidth="1"/>
    <col min="13057" max="13057" width="3.125" style="2" customWidth="1"/>
    <col min="13058" max="13058" width="4.125" style="2" customWidth="1"/>
    <col min="13059" max="13060" width="12.625" style="2" customWidth="1"/>
    <col min="13061" max="13064" width="11.125" style="2" customWidth="1"/>
    <col min="13065" max="13065" width="9.5" style="2" customWidth="1"/>
    <col min="13066" max="13066" width="12.25" style="2" customWidth="1"/>
    <col min="13067" max="13069" width="4.375" style="2" customWidth="1"/>
    <col min="13070" max="13302" width="8.625" style="2" customWidth="1"/>
    <col min="13303" max="13311" width="10.625" style="2"/>
    <col min="13312" max="13312" width="4.125" style="2" customWidth="1"/>
    <col min="13313" max="13313" width="3.125" style="2" customWidth="1"/>
    <col min="13314" max="13314" width="4.125" style="2" customWidth="1"/>
    <col min="13315" max="13316" width="12.625" style="2" customWidth="1"/>
    <col min="13317" max="13320" width="11.125" style="2" customWidth="1"/>
    <col min="13321" max="13321" width="9.5" style="2" customWidth="1"/>
    <col min="13322" max="13322" width="12.25" style="2" customWidth="1"/>
    <col min="13323" max="13325" width="4.375" style="2" customWidth="1"/>
    <col min="13326" max="13558" width="8.625" style="2" customWidth="1"/>
    <col min="13559" max="13567" width="10.625" style="2"/>
    <col min="13568" max="13568" width="4.125" style="2" customWidth="1"/>
    <col min="13569" max="13569" width="3.125" style="2" customWidth="1"/>
    <col min="13570" max="13570" width="4.125" style="2" customWidth="1"/>
    <col min="13571" max="13572" width="12.625" style="2" customWidth="1"/>
    <col min="13573" max="13576" width="11.125" style="2" customWidth="1"/>
    <col min="13577" max="13577" width="9.5" style="2" customWidth="1"/>
    <col min="13578" max="13578" width="12.25" style="2" customWidth="1"/>
    <col min="13579" max="13581" width="4.375" style="2" customWidth="1"/>
    <col min="13582" max="13814" width="8.625" style="2" customWidth="1"/>
    <col min="13815" max="13823" width="10.625" style="2"/>
    <col min="13824" max="13824" width="4.125" style="2" customWidth="1"/>
    <col min="13825" max="13825" width="3.125" style="2" customWidth="1"/>
    <col min="13826" max="13826" width="4.125" style="2" customWidth="1"/>
    <col min="13827" max="13828" width="12.625" style="2" customWidth="1"/>
    <col min="13829" max="13832" width="11.125" style="2" customWidth="1"/>
    <col min="13833" max="13833" width="9.5" style="2" customWidth="1"/>
    <col min="13834" max="13834" width="12.25" style="2" customWidth="1"/>
    <col min="13835" max="13837" width="4.375" style="2" customWidth="1"/>
    <col min="13838" max="14070" width="8.625" style="2" customWidth="1"/>
    <col min="14071" max="14079" width="10.625" style="2"/>
    <col min="14080" max="14080" width="4.125" style="2" customWidth="1"/>
    <col min="14081" max="14081" width="3.125" style="2" customWidth="1"/>
    <col min="14082" max="14082" width="4.125" style="2" customWidth="1"/>
    <col min="14083" max="14084" width="12.625" style="2" customWidth="1"/>
    <col min="14085" max="14088" width="11.125" style="2" customWidth="1"/>
    <col min="14089" max="14089" width="9.5" style="2" customWidth="1"/>
    <col min="14090" max="14090" width="12.25" style="2" customWidth="1"/>
    <col min="14091" max="14093" width="4.375" style="2" customWidth="1"/>
    <col min="14094" max="14326" width="8.625" style="2" customWidth="1"/>
    <col min="14327" max="14335" width="10.625" style="2"/>
    <col min="14336" max="14336" width="4.125" style="2" customWidth="1"/>
    <col min="14337" max="14337" width="3.125" style="2" customWidth="1"/>
    <col min="14338" max="14338" width="4.125" style="2" customWidth="1"/>
    <col min="14339" max="14340" width="12.625" style="2" customWidth="1"/>
    <col min="14341" max="14344" width="11.125" style="2" customWidth="1"/>
    <col min="14345" max="14345" width="9.5" style="2" customWidth="1"/>
    <col min="14346" max="14346" width="12.25" style="2" customWidth="1"/>
    <col min="14347" max="14349" width="4.375" style="2" customWidth="1"/>
    <col min="14350" max="14582" width="8.625" style="2" customWidth="1"/>
    <col min="14583" max="14591" width="10.625" style="2"/>
    <col min="14592" max="14592" width="4.125" style="2" customWidth="1"/>
    <col min="14593" max="14593" width="3.125" style="2" customWidth="1"/>
    <col min="14594" max="14594" width="4.125" style="2" customWidth="1"/>
    <col min="14595" max="14596" width="12.625" style="2" customWidth="1"/>
    <col min="14597" max="14600" width="11.125" style="2" customWidth="1"/>
    <col min="14601" max="14601" width="9.5" style="2" customWidth="1"/>
    <col min="14602" max="14602" width="12.25" style="2" customWidth="1"/>
    <col min="14603" max="14605" width="4.375" style="2" customWidth="1"/>
    <col min="14606" max="14838" width="8.625" style="2" customWidth="1"/>
    <col min="14839" max="14847" width="10.625" style="2"/>
    <col min="14848" max="14848" width="4.125" style="2" customWidth="1"/>
    <col min="14849" max="14849" width="3.125" style="2" customWidth="1"/>
    <col min="14850" max="14850" width="4.125" style="2" customWidth="1"/>
    <col min="14851" max="14852" width="12.625" style="2" customWidth="1"/>
    <col min="14853" max="14856" width="11.125" style="2" customWidth="1"/>
    <col min="14857" max="14857" width="9.5" style="2" customWidth="1"/>
    <col min="14858" max="14858" width="12.25" style="2" customWidth="1"/>
    <col min="14859" max="14861" width="4.375" style="2" customWidth="1"/>
    <col min="14862" max="15094" width="8.625" style="2" customWidth="1"/>
    <col min="15095" max="15103" width="10.625" style="2"/>
    <col min="15104" max="15104" width="4.125" style="2" customWidth="1"/>
    <col min="15105" max="15105" width="3.125" style="2" customWidth="1"/>
    <col min="15106" max="15106" width="4.125" style="2" customWidth="1"/>
    <col min="15107" max="15108" width="12.625" style="2" customWidth="1"/>
    <col min="15109" max="15112" width="11.125" style="2" customWidth="1"/>
    <col min="15113" max="15113" width="9.5" style="2" customWidth="1"/>
    <col min="15114" max="15114" width="12.25" style="2" customWidth="1"/>
    <col min="15115" max="15117" width="4.375" style="2" customWidth="1"/>
    <col min="15118" max="15350" width="8.625" style="2" customWidth="1"/>
    <col min="15351" max="15359" width="10.625" style="2"/>
    <col min="15360" max="15360" width="4.125" style="2" customWidth="1"/>
    <col min="15361" max="15361" width="3.125" style="2" customWidth="1"/>
    <col min="15362" max="15362" width="4.125" style="2" customWidth="1"/>
    <col min="15363" max="15364" width="12.625" style="2" customWidth="1"/>
    <col min="15365" max="15368" width="11.125" style="2" customWidth="1"/>
    <col min="15369" max="15369" width="9.5" style="2" customWidth="1"/>
    <col min="15370" max="15370" width="12.25" style="2" customWidth="1"/>
    <col min="15371" max="15373" width="4.375" style="2" customWidth="1"/>
    <col min="15374" max="15606" width="8.625" style="2" customWidth="1"/>
    <col min="15607" max="15615" width="10.625" style="2"/>
    <col min="15616" max="15616" width="4.125" style="2" customWidth="1"/>
    <col min="15617" max="15617" width="3.125" style="2" customWidth="1"/>
    <col min="15618" max="15618" width="4.125" style="2" customWidth="1"/>
    <col min="15619" max="15620" width="12.625" style="2" customWidth="1"/>
    <col min="15621" max="15624" width="11.125" style="2" customWidth="1"/>
    <col min="15625" max="15625" width="9.5" style="2" customWidth="1"/>
    <col min="15626" max="15626" width="12.25" style="2" customWidth="1"/>
    <col min="15627" max="15629" width="4.375" style="2" customWidth="1"/>
    <col min="15630" max="15862" width="8.625" style="2" customWidth="1"/>
    <col min="15863" max="15871" width="10.625" style="2"/>
    <col min="15872" max="15872" width="4.125" style="2" customWidth="1"/>
    <col min="15873" max="15873" width="3.125" style="2" customWidth="1"/>
    <col min="15874" max="15874" width="4.125" style="2" customWidth="1"/>
    <col min="15875" max="15876" width="12.625" style="2" customWidth="1"/>
    <col min="15877" max="15880" width="11.125" style="2" customWidth="1"/>
    <col min="15881" max="15881" width="9.5" style="2" customWidth="1"/>
    <col min="15882" max="15882" width="12.25" style="2" customWidth="1"/>
    <col min="15883" max="15885" width="4.375" style="2" customWidth="1"/>
    <col min="15886" max="16118" width="8.625" style="2" customWidth="1"/>
    <col min="16119" max="16127" width="10.625" style="2"/>
    <col min="16128" max="16128" width="4.125" style="2" customWidth="1"/>
    <col min="16129" max="16129" width="3.125" style="2" customWidth="1"/>
    <col min="16130" max="16130" width="4.125" style="2" customWidth="1"/>
    <col min="16131" max="16132" width="12.625" style="2" customWidth="1"/>
    <col min="16133" max="16136" width="11.125" style="2" customWidth="1"/>
    <col min="16137" max="16137" width="9.5" style="2" customWidth="1"/>
    <col min="16138" max="16138" width="12.25" style="2" customWidth="1"/>
    <col min="16139" max="16141" width="4.375" style="2" customWidth="1"/>
    <col min="16142" max="16374" width="8.625" style="2" customWidth="1"/>
    <col min="16375" max="16384" width="10.625" style="2"/>
  </cols>
  <sheetData>
    <row r="1" spans="1:11" ht="20.100000000000001" customHeight="1">
      <c r="A1" s="419" t="s">
        <v>251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1" s="14" customFormat="1" ht="8.25" customHeight="1">
      <c r="A2" s="40"/>
      <c r="B2" s="41"/>
      <c r="C2" s="41"/>
      <c r="D2" s="41"/>
      <c r="E2" s="41"/>
      <c r="F2" s="41"/>
      <c r="G2" s="41"/>
      <c r="H2" s="41"/>
      <c r="I2" s="41"/>
      <c r="J2" s="41"/>
    </row>
    <row r="3" spans="1:11" ht="17.25" customHeight="1">
      <c r="A3" s="447" t="s">
        <v>134</v>
      </c>
      <c r="B3" s="447"/>
      <c r="C3" s="447"/>
      <c r="D3" s="447"/>
      <c r="E3" s="447"/>
      <c r="F3" s="447"/>
      <c r="G3" s="447"/>
      <c r="H3" s="447"/>
      <c r="I3" s="447"/>
      <c r="J3" s="447"/>
    </row>
    <row r="4" spans="1:11" ht="17.25" customHeight="1">
      <c r="A4" s="16"/>
      <c r="B4" s="16"/>
      <c r="C4" s="16"/>
      <c r="D4" s="16"/>
      <c r="E4" s="16"/>
      <c r="F4" s="16"/>
      <c r="G4" s="16"/>
      <c r="H4" s="16"/>
      <c r="I4" s="16"/>
      <c r="J4" s="42" t="s">
        <v>53</v>
      </c>
    </row>
    <row r="5" spans="1:11" s="14" customFormat="1" ht="26.25" customHeight="1">
      <c r="A5" s="439" t="s">
        <v>252</v>
      </c>
      <c r="B5" s="439"/>
      <c r="C5" s="440"/>
      <c r="D5" s="211" t="s">
        <v>253</v>
      </c>
      <c r="E5" s="211"/>
      <c r="F5" s="211"/>
      <c r="G5" s="212"/>
      <c r="H5" s="450" t="s">
        <v>254</v>
      </c>
      <c r="I5" s="452" t="s">
        <v>255</v>
      </c>
      <c r="J5" s="454" t="s">
        <v>256</v>
      </c>
    </row>
    <row r="6" spans="1:11" s="14" customFormat="1" ht="26.25" customHeight="1">
      <c r="A6" s="448"/>
      <c r="B6" s="448"/>
      <c r="C6" s="449"/>
      <c r="D6" s="213" t="s">
        <v>257</v>
      </c>
      <c r="E6" s="213" t="s">
        <v>90</v>
      </c>
      <c r="F6" s="213" t="s">
        <v>258</v>
      </c>
      <c r="G6" s="213" t="s">
        <v>5</v>
      </c>
      <c r="H6" s="451"/>
      <c r="I6" s="453"/>
      <c r="J6" s="455"/>
    </row>
    <row r="7" spans="1:11" s="14" customFormat="1" ht="30" customHeight="1">
      <c r="A7" s="31" t="s">
        <v>259</v>
      </c>
      <c r="B7" s="372" t="s">
        <v>260</v>
      </c>
      <c r="C7" s="373" t="s">
        <v>261</v>
      </c>
      <c r="D7" s="374">
        <v>12668183</v>
      </c>
      <c r="E7" s="375">
        <v>3619820</v>
      </c>
      <c r="F7" s="374">
        <v>381361</v>
      </c>
      <c r="G7" s="374">
        <v>8667002</v>
      </c>
      <c r="H7" s="376">
        <v>286670</v>
      </c>
      <c r="I7" s="375">
        <v>219724</v>
      </c>
      <c r="J7" s="375">
        <v>5792931</v>
      </c>
    </row>
    <row r="8" spans="1:11" s="14" customFormat="1" ht="30" customHeight="1">
      <c r="A8" s="68"/>
      <c r="B8" s="372" t="s">
        <v>193</v>
      </c>
      <c r="C8" s="373"/>
      <c r="D8" s="374">
        <v>13075473</v>
      </c>
      <c r="E8" s="375">
        <v>3621105</v>
      </c>
      <c r="F8" s="374">
        <v>381481</v>
      </c>
      <c r="G8" s="374">
        <v>9072887</v>
      </c>
      <c r="H8" s="376">
        <v>286670</v>
      </c>
      <c r="I8" s="375">
        <v>202047</v>
      </c>
      <c r="J8" s="375">
        <v>5745863</v>
      </c>
    </row>
    <row r="9" spans="1:11" s="14" customFormat="1" ht="30" customHeight="1">
      <c r="A9" s="377"/>
      <c r="B9" s="372" t="s">
        <v>220</v>
      </c>
      <c r="C9" s="373"/>
      <c r="D9" s="374">
        <v>13258565</v>
      </c>
      <c r="E9" s="375">
        <v>3622251</v>
      </c>
      <c r="F9" s="374">
        <v>381591</v>
      </c>
      <c r="G9" s="374">
        <v>9254723</v>
      </c>
      <c r="H9" s="376">
        <v>286670</v>
      </c>
      <c r="I9" s="375">
        <v>213021</v>
      </c>
      <c r="J9" s="375">
        <v>5689659</v>
      </c>
    </row>
    <row r="10" spans="1:11" s="14" customFormat="1" ht="30" customHeight="1">
      <c r="A10" s="378"/>
      <c r="B10" s="379" t="s">
        <v>225</v>
      </c>
      <c r="C10" s="373"/>
      <c r="D10" s="380">
        <v>13894583</v>
      </c>
      <c r="E10" s="380">
        <v>3623832</v>
      </c>
      <c r="F10" s="380">
        <v>381766</v>
      </c>
      <c r="G10" s="380">
        <v>9888985</v>
      </c>
      <c r="H10" s="381">
        <v>286670</v>
      </c>
      <c r="I10" s="382">
        <v>211997</v>
      </c>
      <c r="J10" s="380">
        <v>5727289</v>
      </c>
    </row>
    <row r="11" spans="1:11" s="14" customFormat="1" ht="30" customHeight="1">
      <c r="A11" s="377"/>
      <c r="B11" s="379" t="s">
        <v>262</v>
      </c>
      <c r="C11" s="373"/>
      <c r="D11" s="380">
        <v>14352958</v>
      </c>
      <c r="E11" s="380">
        <v>3625355</v>
      </c>
      <c r="F11" s="380">
        <v>381923</v>
      </c>
      <c r="G11" s="380">
        <v>10345680</v>
      </c>
      <c r="H11" s="381">
        <v>281670</v>
      </c>
      <c r="I11" s="382">
        <v>211299</v>
      </c>
      <c r="J11" s="382">
        <v>5804525</v>
      </c>
    </row>
    <row r="12" spans="1:11" s="39" customFormat="1" ht="30" customHeight="1">
      <c r="A12" s="383"/>
      <c r="B12" s="384" t="s">
        <v>325</v>
      </c>
      <c r="C12" s="385"/>
      <c r="D12" s="380">
        <v>15032977</v>
      </c>
      <c r="E12" s="380">
        <v>3626980</v>
      </c>
      <c r="F12" s="380">
        <v>439992</v>
      </c>
      <c r="G12" s="380">
        <v>10966005</v>
      </c>
      <c r="H12" s="386">
        <v>281670</v>
      </c>
      <c r="I12" s="382">
        <v>210536</v>
      </c>
      <c r="J12" s="382">
        <v>5803754</v>
      </c>
    </row>
    <row r="13" spans="1:11" s="14" customFormat="1" ht="21.75" customHeight="1">
      <c r="A13" s="2"/>
      <c r="B13" s="2"/>
      <c r="C13" s="2"/>
      <c r="D13" s="456" t="s">
        <v>263</v>
      </c>
      <c r="E13" s="456"/>
      <c r="F13" s="456"/>
      <c r="G13" s="456"/>
      <c r="H13" s="456"/>
      <c r="I13" s="456"/>
      <c r="J13" s="456"/>
    </row>
    <row r="14" spans="1:11" ht="17.25" customHeight="1"/>
    <row r="15" spans="1:11" ht="17.25" customHeight="1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</row>
    <row r="16" spans="1:11" ht="17.25" customHeight="1"/>
    <row r="17" ht="17.25" customHeight="1"/>
    <row r="18" ht="17.25" customHeight="1"/>
    <row r="19" ht="17.25" customHeight="1"/>
    <row r="20" ht="17.25" customHeight="1"/>
    <row r="21" ht="14.25" customHeight="1"/>
    <row r="22" ht="17.25" hidden="1" customHeight="1"/>
    <row r="23" ht="17.25" hidden="1" customHeight="1"/>
    <row r="24" ht="17.25" hidden="1" customHeight="1"/>
    <row r="25" ht="17.25" hidden="1" customHeight="1"/>
    <row r="26" ht="17.25" hidden="1" customHeight="1"/>
    <row r="27" ht="17.25" hidden="1" customHeight="1"/>
    <row r="28" ht="17.25" hidden="1" customHeight="1"/>
    <row r="29" ht="17.25" hidden="1" customHeight="1"/>
    <row r="30" ht="17.25" hidden="1" customHeight="1"/>
    <row r="31" ht="17.25" hidden="1" customHeight="1"/>
    <row r="32" ht="17.25" hidden="1" customHeight="1"/>
    <row r="33" ht="17.25" hidden="1" customHeight="1"/>
    <row r="34" ht="17.25" hidden="1" customHeight="1"/>
    <row r="35" ht="17.25" hidden="1" customHeight="1"/>
    <row r="36" ht="17.25" hidden="1" customHeight="1"/>
    <row r="37" ht="17.25" hidden="1" customHeight="1"/>
    <row r="38" ht="17.25" hidden="1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</sheetData>
  <mergeCells count="8">
    <mergeCell ref="A1:J1"/>
    <mergeCell ref="A3:J3"/>
    <mergeCell ref="A15:K15"/>
    <mergeCell ref="A5:C6"/>
    <mergeCell ref="H5:H6"/>
    <mergeCell ref="I5:I6"/>
    <mergeCell ref="J5:J6"/>
    <mergeCell ref="D13:J13"/>
  </mergeCells>
  <phoneticPr fontId="8"/>
  <printOptions horizontalCentered="1"/>
  <pageMargins left="0.4086538461538462" right="0.46995192307692313" top="0.7764423076923076" bottom="0.3882211538461538" header="0.51181102362204722" footer="0.28605769230769229"/>
  <pageSetup paperSize="9" scale="81" orientation="portrait" r:id="rId1"/>
  <headerFooter alignWithMargins="0"/>
  <ignoredErrors>
    <ignoredError sqref="B8:B1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E13-4A67-464E-B229-98673729438C}">
  <dimension ref="B1:L37"/>
  <sheetViews>
    <sheetView showGridLines="0" view="pageBreakPreview" zoomScale="90" zoomScaleNormal="70" zoomScaleSheetLayoutView="90" workbookViewId="0">
      <selection activeCell="O33" sqref="O33"/>
    </sheetView>
  </sheetViews>
  <sheetFormatPr defaultColWidth="10.625" defaultRowHeight="17.25"/>
  <cols>
    <col min="1" max="1" width="1" style="44" customWidth="1"/>
    <col min="2" max="2" width="21.875" style="43" customWidth="1"/>
    <col min="3" max="3" width="12.75" style="44" customWidth="1"/>
    <col min="4" max="4" width="7" style="44" customWidth="1"/>
    <col min="5" max="5" width="12.75" style="44" customWidth="1"/>
    <col min="6" max="6" width="6.875" style="44" customWidth="1"/>
    <col min="7" max="7" width="12.75" style="44" customWidth="1"/>
    <col min="8" max="8" width="6.875" style="44" customWidth="1"/>
    <col min="9" max="9" width="12.75" style="44" customWidth="1"/>
    <col min="10" max="10" width="6.875" style="44" customWidth="1"/>
    <col min="11" max="11" width="12.75" style="44" customWidth="1"/>
    <col min="12" max="12" width="6.875" style="44" customWidth="1"/>
    <col min="13" max="13" width="1.125" style="44" customWidth="1"/>
    <col min="14" max="255" width="10.625" style="44"/>
    <col min="256" max="256" width="25.125" style="44" customWidth="1"/>
    <col min="257" max="257" width="14.125" style="44" customWidth="1"/>
    <col min="258" max="258" width="6.25" style="44" customWidth="1"/>
    <col min="259" max="259" width="14.125" style="44" customWidth="1"/>
    <col min="260" max="260" width="6.25" style="44" customWidth="1"/>
    <col min="261" max="261" width="14.125" style="44" customWidth="1"/>
    <col min="262" max="262" width="6.875" style="44" customWidth="1"/>
    <col min="263" max="263" width="14.125" style="44" customWidth="1"/>
    <col min="264" max="264" width="6.875" style="44" customWidth="1"/>
    <col min="265" max="265" width="14.125" style="44" customWidth="1"/>
    <col min="266" max="266" width="6.875" style="44" customWidth="1"/>
    <col min="267" max="267" width="14.125" style="44" customWidth="1"/>
    <col min="268" max="268" width="6.875" style="44" customWidth="1"/>
    <col min="269" max="511" width="10.625" style="44"/>
    <col min="512" max="512" width="25.125" style="44" customWidth="1"/>
    <col min="513" max="513" width="14.125" style="44" customWidth="1"/>
    <col min="514" max="514" width="6.25" style="44" customWidth="1"/>
    <col min="515" max="515" width="14.125" style="44" customWidth="1"/>
    <col min="516" max="516" width="6.25" style="44" customWidth="1"/>
    <col min="517" max="517" width="14.125" style="44" customWidth="1"/>
    <col min="518" max="518" width="6.875" style="44" customWidth="1"/>
    <col min="519" max="519" width="14.125" style="44" customWidth="1"/>
    <col min="520" max="520" width="6.875" style="44" customWidth="1"/>
    <col min="521" max="521" width="14.125" style="44" customWidth="1"/>
    <col min="522" max="522" width="6.875" style="44" customWidth="1"/>
    <col min="523" max="523" width="14.125" style="44" customWidth="1"/>
    <col min="524" max="524" width="6.875" style="44" customWidth="1"/>
    <col min="525" max="767" width="10.625" style="44"/>
    <col min="768" max="768" width="25.125" style="44" customWidth="1"/>
    <col min="769" max="769" width="14.125" style="44" customWidth="1"/>
    <col min="770" max="770" width="6.25" style="44" customWidth="1"/>
    <col min="771" max="771" width="14.125" style="44" customWidth="1"/>
    <col min="772" max="772" width="6.25" style="44" customWidth="1"/>
    <col min="773" max="773" width="14.125" style="44" customWidth="1"/>
    <col min="774" max="774" width="6.875" style="44" customWidth="1"/>
    <col min="775" max="775" width="14.125" style="44" customWidth="1"/>
    <col min="776" max="776" width="6.875" style="44" customWidth="1"/>
    <col min="777" max="777" width="14.125" style="44" customWidth="1"/>
    <col min="778" max="778" width="6.875" style="44" customWidth="1"/>
    <col min="779" max="779" width="14.125" style="44" customWidth="1"/>
    <col min="780" max="780" width="6.875" style="44" customWidth="1"/>
    <col min="781" max="1023" width="10.625" style="44"/>
    <col min="1024" max="1024" width="25.125" style="44" customWidth="1"/>
    <col min="1025" max="1025" width="14.125" style="44" customWidth="1"/>
    <col min="1026" max="1026" width="6.25" style="44" customWidth="1"/>
    <col min="1027" max="1027" width="14.125" style="44" customWidth="1"/>
    <col min="1028" max="1028" width="6.25" style="44" customWidth="1"/>
    <col min="1029" max="1029" width="14.125" style="44" customWidth="1"/>
    <col min="1030" max="1030" width="6.875" style="44" customWidth="1"/>
    <col min="1031" max="1031" width="14.125" style="44" customWidth="1"/>
    <col min="1032" max="1032" width="6.875" style="44" customWidth="1"/>
    <col min="1033" max="1033" width="14.125" style="44" customWidth="1"/>
    <col min="1034" max="1034" width="6.875" style="44" customWidth="1"/>
    <col min="1035" max="1035" width="14.125" style="44" customWidth="1"/>
    <col min="1036" max="1036" width="6.875" style="44" customWidth="1"/>
    <col min="1037" max="1279" width="10.625" style="44"/>
    <col min="1280" max="1280" width="25.125" style="44" customWidth="1"/>
    <col min="1281" max="1281" width="14.125" style="44" customWidth="1"/>
    <col min="1282" max="1282" width="6.25" style="44" customWidth="1"/>
    <col min="1283" max="1283" width="14.125" style="44" customWidth="1"/>
    <col min="1284" max="1284" width="6.25" style="44" customWidth="1"/>
    <col min="1285" max="1285" width="14.125" style="44" customWidth="1"/>
    <col min="1286" max="1286" width="6.875" style="44" customWidth="1"/>
    <col min="1287" max="1287" width="14.125" style="44" customWidth="1"/>
    <col min="1288" max="1288" width="6.875" style="44" customWidth="1"/>
    <col min="1289" max="1289" width="14.125" style="44" customWidth="1"/>
    <col min="1290" max="1290" width="6.875" style="44" customWidth="1"/>
    <col min="1291" max="1291" width="14.125" style="44" customWidth="1"/>
    <col min="1292" max="1292" width="6.875" style="44" customWidth="1"/>
    <col min="1293" max="1535" width="10.625" style="44"/>
    <col min="1536" max="1536" width="25.125" style="44" customWidth="1"/>
    <col min="1537" max="1537" width="14.125" style="44" customWidth="1"/>
    <col min="1538" max="1538" width="6.25" style="44" customWidth="1"/>
    <col min="1539" max="1539" width="14.125" style="44" customWidth="1"/>
    <col min="1540" max="1540" width="6.25" style="44" customWidth="1"/>
    <col min="1541" max="1541" width="14.125" style="44" customWidth="1"/>
    <col min="1542" max="1542" width="6.875" style="44" customWidth="1"/>
    <col min="1543" max="1543" width="14.125" style="44" customWidth="1"/>
    <col min="1544" max="1544" width="6.875" style="44" customWidth="1"/>
    <col min="1545" max="1545" width="14.125" style="44" customWidth="1"/>
    <col min="1546" max="1546" width="6.875" style="44" customWidth="1"/>
    <col min="1547" max="1547" width="14.125" style="44" customWidth="1"/>
    <col min="1548" max="1548" width="6.875" style="44" customWidth="1"/>
    <col min="1549" max="1791" width="10.625" style="44"/>
    <col min="1792" max="1792" width="25.125" style="44" customWidth="1"/>
    <col min="1793" max="1793" width="14.125" style="44" customWidth="1"/>
    <col min="1794" max="1794" width="6.25" style="44" customWidth="1"/>
    <col min="1795" max="1795" width="14.125" style="44" customWidth="1"/>
    <col min="1796" max="1796" width="6.25" style="44" customWidth="1"/>
    <col min="1797" max="1797" width="14.125" style="44" customWidth="1"/>
    <col min="1798" max="1798" width="6.875" style="44" customWidth="1"/>
    <col min="1799" max="1799" width="14.125" style="44" customWidth="1"/>
    <col min="1800" max="1800" width="6.875" style="44" customWidth="1"/>
    <col min="1801" max="1801" width="14.125" style="44" customWidth="1"/>
    <col min="1802" max="1802" width="6.875" style="44" customWidth="1"/>
    <col min="1803" max="1803" width="14.125" style="44" customWidth="1"/>
    <col min="1804" max="1804" width="6.875" style="44" customWidth="1"/>
    <col min="1805" max="2047" width="10.625" style="44"/>
    <col min="2048" max="2048" width="25.125" style="44" customWidth="1"/>
    <col min="2049" max="2049" width="14.125" style="44" customWidth="1"/>
    <col min="2050" max="2050" width="6.25" style="44" customWidth="1"/>
    <col min="2051" max="2051" width="14.125" style="44" customWidth="1"/>
    <col min="2052" max="2052" width="6.25" style="44" customWidth="1"/>
    <col min="2053" max="2053" width="14.125" style="44" customWidth="1"/>
    <col min="2054" max="2054" width="6.875" style="44" customWidth="1"/>
    <col min="2055" max="2055" width="14.125" style="44" customWidth="1"/>
    <col min="2056" max="2056" width="6.875" style="44" customWidth="1"/>
    <col min="2057" max="2057" width="14.125" style="44" customWidth="1"/>
    <col min="2058" max="2058" width="6.875" style="44" customWidth="1"/>
    <col min="2059" max="2059" width="14.125" style="44" customWidth="1"/>
    <col min="2060" max="2060" width="6.875" style="44" customWidth="1"/>
    <col min="2061" max="2303" width="10.625" style="44"/>
    <col min="2304" max="2304" width="25.125" style="44" customWidth="1"/>
    <col min="2305" max="2305" width="14.125" style="44" customWidth="1"/>
    <col min="2306" max="2306" width="6.25" style="44" customWidth="1"/>
    <col min="2307" max="2307" width="14.125" style="44" customWidth="1"/>
    <col min="2308" max="2308" width="6.25" style="44" customWidth="1"/>
    <col min="2309" max="2309" width="14.125" style="44" customWidth="1"/>
    <col min="2310" max="2310" width="6.875" style="44" customWidth="1"/>
    <col min="2311" max="2311" width="14.125" style="44" customWidth="1"/>
    <col min="2312" max="2312" width="6.875" style="44" customWidth="1"/>
    <col min="2313" max="2313" width="14.125" style="44" customWidth="1"/>
    <col min="2314" max="2314" width="6.875" style="44" customWidth="1"/>
    <col min="2315" max="2315" width="14.125" style="44" customWidth="1"/>
    <col min="2316" max="2316" width="6.875" style="44" customWidth="1"/>
    <col min="2317" max="2559" width="10.625" style="44"/>
    <col min="2560" max="2560" width="25.125" style="44" customWidth="1"/>
    <col min="2561" max="2561" width="14.125" style="44" customWidth="1"/>
    <col min="2562" max="2562" width="6.25" style="44" customWidth="1"/>
    <col min="2563" max="2563" width="14.125" style="44" customWidth="1"/>
    <col min="2564" max="2564" width="6.25" style="44" customWidth="1"/>
    <col min="2565" max="2565" width="14.125" style="44" customWidth="1"/>
    <col min="2566" max="2566" width="6.875" style="44" customWidth="1"/>
    <col min="2567" max="2567" width="14.125" style="44" customWidth="1"/>
    <col min="2568" max="2568" width="6.875" style="44" customWidth="1"/>
    <col min="2569" max="2569" width="14.125" style="44" customWidth="1"/>
    <col min="2570" max="2570" width="6.875" style="44" customWidth="1"/>
    <col min="2571" max="2571" width="14.125" style="44" customWidth="1"/>
    <col min="2572" max="2572" width="6.875" style="44" customWidth="1"/>
    <col min="2573" max="2815" width="10.625" style="44"/>
    <col min="2816" max="2816" width="25.125" style="44" customWidth="1"/>
    <col min="2817" max="2817" width="14.125" style="44" customWidth="1"/>
    <col min="2818" max="2818" width="6.25" style="44" customWidth="1"/>
    <col min="2819" max="2819" width="14.125" style="44" customWidth="1"/>
    <col min="2820" max="2820" width="6.25" style="44" customWidth="1"/>
    <col min="2821" max="2821" width="14.125" style="44" customWidth="1"/>
    <col min="2822" max="2822" width="6.875" style="44" customWidth="1"/>
    <col min="2823" max="2823" width="14.125" style="44" customWidth="1"/>
    <col min="2824" max="2824" width="6.875" style="44" customWidth="1"/>
    <col min="2825" max="2825" width="14.125" style="44" customWidth="1"/>
    <col min="2826" max="2826" width="6.875" style="44" customWidth="1"/>
    <col min="2827" max="2827" width="14.125" style="44" customWidth="1"/>
    <col min="2828" max="2828" width="6.875" style="44" customWidth="1"/>
    <col min="2829" max="3071" width="10.625" style="44"/>
    <col min="3072" max="3072" width="25.125" style="44" customWidth="1"/>
    <col min="3073" max="3073" width="14.125" style="44" customWidth="1"/>
    <col min="3074" max="3074" width="6.25" style="44" customWidth="1"/>
    <col min="3075" max="3075" width="14.125" style="44" customWidth="1"/>
    <col min="3076" max="3076" width="6.25" style="44" customWidth="1"/>
    <col min="3077" max="3077" width="14.125" style="44" customWidth="1"/>
    <col min="3078" max="3078" width="6.875" style="44" customWidth="1"/>
    <col min="3079" max="3079" width="14.125" style="44" customWidth="1"/>
    <col min="3080" max="3080" width="6.875" style="44" customWidth="1"/>
    <col min="3081" max="3081" width="14.125" style="44" customWidth="1"/>
    <col min="3082" max="3082" width="6.875" style="44" customWidth="1"/>
    <col min="3083" max="3083" width="14.125" style="44" customWidth="1"/>
    <col min="3084" max="3084" width="6.875" style="44" customWidth="1"/>
    <col min="3085" max="3327" width="10.625" style="44"/>
    <col min="3328" max="3328" width="25.125" style="44" customWidth="1"/>
    <col min="3329" max="3329" width="14.125" style="44" customWidth="1"/>
    <col min="3330" max="3330" width="6.25" style="44" customWidth="1"/>
    <col min="3331" max="3331" width="14.125" style="44" customWidth="1"/>
    <col min="3332" max="3332" width="6.25" style="44" customWidth="1"/>
    <col min="3333" max="3333" width="14.125" style="44" customWidth="1"/>
    <col min="3334" max="3334" width="6.875" style="44" customWidth="1"/>
    <col min="3335" max="3335" width="14.125" style="44" customWidth="1"/>
    <col min="3336" max="3336" width="6.875" style="44" customWidth="1"/>
    <col min="3337" max="3337" width="14.125" style="44" customWidth="1"/>
    <col min="3338" max="3338" width="6.875" style="44" customWidth="1"/>
    <col min="3339" max="3339" width="14.125" style="44" customWidth="1"/>
    <col min="3340" max="3340" width="6.875" style="44" customWidth="1"/>
    <col min="3341" max="3583" width="10.625" style="44"/>
    <col min="3584" max="3584" width="25.125" style="44" customWidth="1"/>
    <col min="3585" max="3585" width="14.125" style="44" customWidth="1"/>
    <col min="3586" max="3586" width="6.25" style="44" customWidth="1"/>
    <col min="3587" max="3587" width="14.125" style="44" customWidth="1"/>
    <col min="3588" max="3588" width="6.25" style="44" customWidth="1"/>
    <col min="3589" max="3589" width="14.125" style="44" customWidth="1"/>
    <col min="3590" max="3590" width="6.875" style="44" customWidth="1"/>
    <col min="3591" max="3591" width="14.125" style="44" customWidth="1"/>
    <col min="3592" max="3592" width="6.875" style="44" customWidth="1"/>
    <col min="3593" max="3593" width="14.125" style="44" customWidth="1"/>
    <col min="3594" max="3594" width="6.875" style="44" customWidth="1"/>
    <col min="3595" max="3595" width="14.125" style="44" customWidth="1"/>
    <col min="3596" max="3596" width="6.875" style="44" customWidth="1"/>
    <col min="3597" max="3839" width="10.625" style="44"/>
    <col min="3840" max="3840" width="25.125" style="44" customWidth="1"/>
    <col min="3841" max="3841" width="14.125" style="44" customWidth="1"/>
    <col min="3842" max="3842" width="6.25" style="44" customWidth="1"/>
    <col min="3843" max="3843" width="14.125" style="44" customWidth="1"/>
    <col min="3844" max="3844" width="6.25" style="44" customWidth="1"/>
    <col min="3845" max="3845" width="14.125" style="44" customWidth="1"/>
    <col min="3846" max="3846" width="6.875" style="44" customWidth="1"/>
    <col min="3847" max="3847" width="14.125" style="44" customWidth="1"/>
    <col min="3848" max="3848" width="6.875" style="44" customWidth="1"/>
    <col min="3849" max="3849" width="14.125" style="44" customWidth="1"/>
    <col min="3850" max="3850" width="6.875" style="44" customWidth="1"/>
    <col min="3851" max="3851" width="14.125" style="44" customWidth="1"/>
    <col min="3852" max="3852" width="6.875" style="44" customWidth="1"/>
    <col min="3853" max="4095" width="10.625" style="44"/>
    <col min="4096" max="4096" width="25.125" style="44" customWidth="1"/>
    <col min="4097" max="4097" width="14.125" style="44" customWidth="1"/>
    <col min="4098" max="4098" width="6.25" style="44" customWidth="1"/>
    <col min="4099" max="4099" width="14.125" style="44" customWidth="1"/>
    <col min="4100" max="4100" width="6.25" style="44" customWidth="1"/>
    <col min="4101" max="4101" width="14.125" style="44" customWidth="1"/>
    <col min="4102" max="4102" width="6.875" style="44" customWidth="1"/>
    <col min="4103" max="4103" width="14.125" style="44" customWidth="1"/>
    <col min="4104" max="4104" width="6.875" style="44" customWidth="1"/>
    <col min="4105" max="4105" width="14.125" style="44" customWidth="1"/>
    <col min="4106" max="4106" width="6.875" style="44" customWidth="1"/>
    <col min="4107" max="4107" width="14.125" style="44" customWidth="1"/>
    <col min="4108" max="4108" width="6.875" style="44" customWidth="1"/>
    <col min="4109" max="4351" width="10.625" style="44"/>
    <col min="4352" max="4352" width="25.125" style="44" customWidth="1"/>
    <col min="4353" max="4353" width="14.125" style="44" customWidth="1"/>
    <col min="4354" max="4354" width="6.25" style="44" customWidth="1"/>
    <col min="4355" max="4355" width="14.125" style="44" customWidth="1"/>
    <col min="4356" max="4356" width="6.25" style="44" customWidth="1"/>
    <col min="4357" max="4357" width="14.125" style="44" customWidth="1"/>
    <col min="4358" max="4358" width="6.875" style="44" customWidth="1"/>
    <col min="4359" max="4359" width="14.125" style="44" customWidth="1"/>
    <col min="4360" max="4360" width="6.875" style="44" customWidth="1"/>
    <col min="4361" max="4361" width="14.125" style="44" customWidth="1"/>
    <col min="4362" max="4362" width="6.875" style="44" customWidth="1"/>
    <col min="4363" max="4363" width="14.125" style="44" customWidth="1"/>
    <col min="4364" max="4364" width="6.875" style="44" customWidth="1"/>
    <col min="4365" max="4607" width="10.625" style="44"/>
    <col min="4608" max="4608" width="25.125" style="44" customWidth="1"/>
    <col min="4609" max="4609" width="14.125" style="44" customWidth="1"/>
    <col min="4610" max="4610" width="6.25" style="44" customWidth="1"/>
    <col min="4611" max="4611" width="14.125" style="44" customWidth="1"/>
    <col min="4612" max="4612" width="6.25" style="44" customWidth="1"/>
    <col min="4613" max="4613" width="14.125" style="44" customWidth="1"/>
    <col min="4614" max="4614" width="6.875" style="44" customWidth="1"/>
    <col min="4615" max="4615" width="14.125" style="44" customWidth="1"/>
    <col min="4616" max="4616" width="6.875" style="44" customWidth="1"/>
    <col min="4617" max="4617" width="14.125" style="44" customWidth="1"/>
    <col min="4618" max="4618" width="6.875" style="44" customWidth="1"/>
    <col min="4619" max="4619" width="14.125" style="44" customWidth="1"/>
    <col min="4620" max="4620" width="6.875" style="44" customWidth="1"/>
    <col min="4621" max="4863" width="10.625" style="44"/>
    <col min="4864" max="4864" width="25.125" style="44" customWidth="1"/>
    <col min="4865" max="4865" width="14.125" style="44" customWidth="1"/>
    <col min="4866" max="4866" width="6.25" style="44" customWidth="1"/>
    <col min="4867" max="4867" width="14.125" style="44" customWidth="1"/>
    <col min="4868" max="4868" width="6.25" style="44" customWidth="1"/>
    <col min="4869" max="4869" width="14.125" style="44" customWidth="1"/>
    <col min="4870" max="4870" width="6.875" style="44" customWidth="1"/>
    <col min="4871" max="4871" width="14.125" style="44" customWidth="1"/>
    <col min="4872" max="4872" width="6.875" style="44" customWidth="1"/>
    <col min="4873" max="4873" width="14.125" style="44" customWidth="1"/>
    <col min="4874" max="4874" width="6.875" style="44" customWidth="1"/>
    <col min="4875" max="4875" width="14.125" style="44" customWidth="1"/>
    <col min="4876" max="4876" width="6.875" style="44" customWidth="1"/>
    <col min="4877" max="5119" width="10.625" style="44"/>
    <col min="5120" max="5120" width="25.125" style="44" customWidth="1"/>
    <col min="5121" max="5121" width="14.125" style="44" customWidth="1"/>
    <col min="5122" max="5122" width="6.25" style="44" customWidth="1"/>
    <col min="5123" max="5123" width="14.125" style="44" customWidth="1"/>
    <col min="5124" max="5124" width="6.25" style="44" customWidth="1"/>
    <col min="5125" max="5125" width="14.125" style="44" customWidth="1"/>
    <col min="5126" max="5126" width="6.875" style="44" customWidth="1"/>
    <col min="5127" max="5127" width="14.125" style="44" customWidth="1"/>
    <col min="5128" max="5128" width="6.875" style="44" customWidth="1"/>
    <col min="5129" max="5129" width="14.125" style="44" customWidth="1"/>
    <col min="5130" max="5130" width="6.875" style="44" customWidth="1"/>
    <col min="5131" max="5131" width="14.125" style="44" customWidth="1"/>
    <col min="5132" max="5132" width="6.875" style="44" customWidth="1"/>
    <col min="5133" max="5375" width="10.625" style="44"/>
    <col min="5376" max="5376" width="25.125" style="44" customWidth="1"/>
    <col min="5377" max="5377" width="14.125" style="44" customWidth="1"/>
    <col min="5378" max="5378" width="6.25" style="44" customWidth="1"/>
    <col min="5379" max="5379" width="14.125" style="44" customWidth="1"/>
    <col min="5380" max="5380" width="6.25" style="44" customWidth="1"/>
    <col min="5381" max="5381" width="14.125" style="44" customWidth="1"/>
    <col min="5382" max="5382" width="6.875" style="44" customWidth="1"/>
    <col min="5383" max="5383" width="14.125" style="44" customWidth="1"/>
    <col min="5384" max="5384" width="6.875" style="44" customWidth="1"/>
    <col min="5385" max="5385" width="14.125" style="44" customWidth="1"/>
    <col min="5386" max="5386" width="6.875" style="44" customWidth="1"/>
    <col min="5387" max="5387" width="14.125" style="44" customWidth="1"/>
    <col min="5388" max="5388" width="6.875" style="44" customWidth="1"/>
    <col min="5389" max="5631" width="10.625" style="44"/>
    <col min="5632" max="5632" width="25.125" style="44" customWidth="1"/>
    <col min="5633" max="5633" width="14.125" style="44" customWidth="1"/>
    <col min="5634" max="5634" width="6.25" style="44" customWidth="1"/>
    <col min="5635" max="5635" width="14.125" style="44" customWidth="1"/>
    <col min="5636" max="5636" width="6.25" style="44" customWidth="1"/>
    <col min="5637" max="5637" width="14.125" style="44" customWidth="1"/>
    <col min="5638" max="5638" width="6.875" style="44" customWidth="1"/>
    <col min="5639" max="5639" width="14.125" style="44" customWidth="1"/>
    <col min="5640" max="5640" width="6.875" style="44" customWidth="1"/>
    <col min="5641" max="5641" width="14.125" style="44" customWidth="1"/>
    <col min="5642" max="5642" width="6.875" style="44" customWidth="1"/>
    <col min="5643" max="5643" width="14.125" style="44" customWidth="1"/>
    <col min="5644" max="5644" width="6.875" style="44" customWidth="1"/>
    <col min="5645" max="5887" width="10.625" style="44"/>
    <col min="5888" max="5888" width="25.125" style="44" customWidth="1"/>
    <col min="5889" max="5889" width="14.125" style="44" customWidth="1"/>
    <col min="5890" max="5890" width="6.25" style="44" customWidth="1"/>
    <col min="5891" max="5891" width="14.125" style="44" customWidth="1"/>
    <col min="5892" max="5892" width="6.25" style="44" customWidth="1"/>
    <col min="5893" max="5893" width="14.125" style="44" customWidth="1"/>
    <col min="5894" max="5894" width="6.875" style="44" customWidth="1"/>
    <col min="5895" max="5895" width="14.125" style="44" customWidth="1"/>
    <col min="5896" max="5896" width="6.875" style="44" customWidth="1"/>
    <col min="5897" max="5897" width="14.125" style="44" customWidth="1"/>
    <col min="5898" max="5898" width="6.875" style="44" customWidth="1"/>
    <col min="5899" max="5899" width="14.125" style="44" customWidth="1"/>
    <col min="5900" max="5900" width="6.875" style="44" customWidth="1"/>
    <col min="5901" max="6143" width="10.625" style="44"/>
    <col min="6144" max="6144" width="25.125" style="44" customWidth="1"/>
    <col min="6145" max="6145" width="14.125" style="44" customWidth="1"/>
    <col min="6146" max="6146" width="6.25" style="44" customWidth="1"/>
    <col min="6147" max="6147" width="14.125" style="44" customWidth="1"/>
    <col min="6148" max="6148" width="6.25" style="44" customWidth="1"/>
    <col min="6149" max="6149" width="14.125" style="44" customWidth="1"/>
    <col min="6150" max="6150" width="6.875" style="44" customWidth="1"/>
    <col min="6151" max="6151" width="14.125" style="44" customWidth="1"/>
    <col min="6152" max="6152" width="6.875" style="44" customWidth="1"/>
    <col min="6153" max="6153" width="14.125" style="44" customWidth="1"/>
    <col min="6154" max="6154" width="6.875" style="44" customWidth="1"/>
    <col min="6155" max="6155" width="14.125" style="44" customWidth="1"/>
    <col min="6156" max="6156" width="6.875" style="44" customWidth="1"/>
    <col min="6157" max="6399" width="10.625" style="44"/>
    <col min="6400" max="6400" width="25.125" style="44" customWidth="1"/>
    <col min="6401" max="6401" width="14.125" style="44" customWidth="1"/>
    <col min="6402" max="6402" width="6.25" style="44" customWidth="1"/>
    <col min="6403" max="6403" width="14.125" style="44" customWidth="1"/>
    <col min="6404" max="6404" width="6.25" style="44" customWidth="1"/>
    <col min="6405" max="6405" width="14.125" style="44" customWidth="1"/>
    <col min="6406" max="6406" width="6.875" style="44" customWidth="1"/>
    <col min="6407" max="6407" width="14.125" style="44" customWidth="1"/>
    <col min="6408" max="6408" width="6.875" style="44" customWidth="1"/>
    <col min="6409" max="6409" width="14.125" style="44" customWidth="1"/>
    <col min="6410" max="6410" width="6.875" style="44" customWidth="1"/>
    <col min="6411" max="6411" width="14.125" style="44" customWidth="1"/>
    <col min="6412" max="6412" width="6.875" style="44" customWidth="1"/>
    <col min="6413" max="6655" width="10.625" style="44"/>
    <col min="6656" max="6656" width="25.125" style="44" customWidth="1"/>
    <col min="6657" max="6657" width="14.125" style="44" customWidth="1"/>
    <col min="6658" max="6658" width="6.25" style="44" customWidth="1"/>
    <col min="6659" max="6659" width="14.125" style="44" customWidth="1"/>
    <col min="6660" max="6660" width="6.25" style="44" customWidth="1"/>
    <col min="6661" max="6661" width="14.125" style="44" customWidth="1"/>
    <col min="6662" max="6662" width="6.875" style="44" customWidth="1"/>
    <col min="6663" max="6663" width="14.125" style="44" customWidth="1"/>
    <col min="6664" max="6664" width="6.875" style="44" customWidth="1"/>
    <col min="6665" max="6665" width="14.125" style="44" customWidth="1"/>
    <col min="6666" max="6666" width="6.875" style="44" customWidth="1"/>
    <col min="6667" max="6667" width="14.125" style="44" customWidth="1"/>
    <col min="6668" max="6668" width="6.875" style="44" customWidth="1"/>
    <col min="6669" max="6911" width="10.625" style="44"/>
    <col min="6912" max="6912" width="25.125" style="44" customWidth="1"/>
    <col min="6913" max="6913" width="14.125" style="44" customWidth="1"/>
    <col min="6914" max="6914" width="6.25" style="44" customWidth="1"/>
    <col min="6915" max="6915" width="14.125" style="44" customWidth="1"/>
    <col min="6916" max="6916" width="6.25" style="44" customWidth="1"/>
    <col min="6917" max="6917" width="14.125" style="44" customWidth="1"/>
    <col min="6918" max="6918" width="6.875" style="44" customWidth="1"/>
    <col min="6919" max="6919" width="14.125" style="44" customWidth="1"/>
    <col min="6920" max="6920" width="6.875" style="44" customWidth="1"/>
    <col min="6921" max="6921" width="14.125" style="44" customWidth="1"/>
    <col min="6922" max="6922" width="6.875" style="44" customWidth="1"/>
    <col min="6923" max="6923" width="14.125" style="44" customWidth="1"/>
    <col min="6924" max="6924" width="6.875" style="44" customWidth="1"/>
    <col min="6925" max="7167" width="10.625" style="44"/>
    <col min="7168" max="7168" width="25.125" style="44" customWidth="1"/>
    <col min="7169" max="7169" width="14.125" style="44" customWidth="1"/>
    <col min="7170" max="7170" width="6.25" style="44" customWidth="1"/>
    <col min="7171" max="7171" width="14.125" style="44" customWidth="1"/>
    <col min="7172" max="7172" width="6.25" style="44" customWidth="1"/>
    <col min="7173" max="7173" width="14.125" style="44" customWidth="1"/>
    <col min="7174" max="7174" width="6.875" style="44" customWidth="1"/>
    <col min="7175" max="7175" width="14.125" style="44" customWidth="1"/>
    <col min="7176" max="7176" width="6.875" style="44" customWidth="1"/>
    <col min="7177" max="7177" width="14.125" style="44" customWidth="1"/>
    <col min="7178" max="7178" width="6.875" style="44" customWidth="1"/>
    <col min="7179" max="7179" width="14.125" style="44" customWidth="1"/>
    <col min="7180" max="7180" width="6.875" style="44" customWidth="1"/>
    <col min="7181" max="7423" width="10.625" style="44"/>
    <col min="7424" max="7424" width="25.125" style="44" customWidth="1"/>
    <col min="7425" max="7425" width="14.125" style="44" customWidth="1"/>
    <col min="7426" max="7426" width="6.25" style="44" customWidth="1"/>
    <col min="7427" max="7427" width="14.125" style="44" customWidth="1"/>
    <col min="7428" max="7428" width="6.25" style="44" customWidth="1"/>
    <col min="7429" max="7429" width="14.125" style="44" customWidth="1"/>
    <col min="7430" max="7430" width="6.875" style="44" customWidth="1"/>
    <col min="7431" max="7431" width="14.125" style="44" customWidth="1"/>
    <col min="7432" max="7432" width="6.875" style="44" customWidth="1"/>
    <col min="7433" max="7433" width="14.125" style="44" customWidth="1"/>
    <col min="7434" max="7434" width="6.875" style="44" customWidth="1"/>
    <col min="7435" max="7435" width="14.125" style="44" customWidth="1"/>
    <col min="7436" max="7436" width="6.875" style="44" customWidth="1"/>
    <col min="7437" max="7679" width="10.625" style="44"/>
    <col min="7680" max="7680" width="25.125" style="44" customWidth="1"/>
    <col min="7681" max="7681" width="14.125" style="44" customWidth="1"/>
    <col min="7682" max="7682" width="6.25" style="44" customWidth="1"/>
    <col min="7683" max="7683" width="14.125" style="44" customWidth="1"/>
    <col min="7684" max="7684" width="6.25" style="44" customWidth="1"/>
    <col min="7685" max="7685" width="14.125" style="44" customWidth="1"/>
    <col min="7686" max="7686" width="6.875" style="44" customWidth="1"/>
    <col min="7687" max="7687" width="14.125" style="44" customWidth="1"/>
    <col min="7688" max="7688" width="6.875" style="44" customWidth="1"/>
    <col min="7689" max="7689" width="14.125" style="44" customWidth="1"/>
    <col min="7690" max="7690" width="6.875" style="44" customWidth="1"/>
    <col min="7691" max="7691" width="14.125" style="44" customWidth="1"/>
    <col min="7692" max="7692" width="6.875" style="44" customWidth="1"/>
    <col min="7693" max="7935" width="10.625" style="44"/>
    <col min="7936" max="7936" width="25.125" style="44" customWidth="1"/>
    <col min="7937" max="7937" width="14.125" style="44" customWidth="1"/>
    <col min="7938" max="7938" width="6.25" style="44" customWidth="1"/>
    <col min="7939" max="7939" width="14.125" style="44" customWidth="1"/>
    <col min="7940" max="7940" width="6.25" style="44" customWidth="1"/>
    <col min="7941" max="7941" width="14.125" style="44" customWidth="1"/>
    <col min="7942" max="7942" width="6.875" style="44" customWidth="1"/>
    <col min="7943" max="7943" width="14.125" style="44" customWidth="1"/>
    <col min="7944" max="7944" width="6.875" style="44" customWidth="1"/>
    <col min="7945" max="7945" width="14.125" style="44" customWidth="1"/>
    <col min="7946" max="7946" width="6.875" style="44" customWidth="1"/>
    <col min="7947" max="7947" width="14.125" style="44" customWidth="1"/>
    <col min="7948" max="7948" width="6.875" style="44" customWidth="1"/>
    <col min="7949" max="8191" width="10.625" style="44"/>
    <col min="8192" max="8192" width="25.125" style="44" customWidth="1"/>
    <col min="8193" max="8193" width="14.125" style="44" customWidth="1"/>
    <col min="8194" max="8194" width="6.25" style="44" customWidth="1"/>
    <col min="8195" max="8195" width="14.125" style="44" customWidth="1"/>
    <col min="8196" max="8196" width="6.25" style="44" customWidth="1"/>
    <col min="8197" max="8197" width="14.125" style="44" customWidth="1"/>
    <col min="8198" max="8198" width="6.875" style="44" customWidth="1"/>
    <col min="8199" max="8199" width="14.125" style="44" customWidth="1"/>
    <col min="8200" max="8200" width="6.875" style="44" customWidth="1"/>
    <col min="8201" max="8201" width="14.125" style="44" customWidth="1"/>
    <col min="8202" max="8202" width="6.875" style="44" customWidth="1"/>
    <col min="8203" max="8203" width="14.125" style="44" customWidth="1"/>
    <col min="8204" max="8204" width="6.875" style="44" customWidth="1"/>
    <col min="8205" max="8447" width="10.625" style="44"/>
    <col min="8448" max="8448" width="25.125" style="44" customWidth="1"/>
    <col min="8449" max="8449" width="14.125" style="44" customWidth="1"/>
    <col min="8450" max="8450" width="6.25" style="44" customWidth="1"/>
    <col min="8451" max="8451" width="14.125" style="44" customWidth="1"/>
    <col min="8452" max="8452" width="6.25" style="44" customWidth="1"/>
    <col min="8453" max="8453" width="14.125" style="44" customWidth="1"/>
    <col min="8454" max="8454" width="6.875" style="44" customWidth="1"/>
    <col min="8455" max="8455" width="14.125" style="44" customWidth="1"/>
    <col min="8456" max="8456" width="6.875" style="44" customWidth="1"/>
    <col min="8457" max="8457" width="14.125" style="44" customWidth="1"/>
    <col min="8458" max="8458" width="6.875" style="44" customWidth="1"/>
    <col min="8459" max="8459" width="14.125" style="44" customWidth="1"/>
    <col min="8460" max="8460" width="6.875" style="44" customWidth="1"/>
    <col min="8461" max="8703" width="10.625" style="44"/>
    <col min="8704" max="8704" width="25.125" style="44" customWidth="1"/>
    <col min="8705" max="8705" width="14.125" style="44" customWidth="1"/>
    <col min="8706" max="8706" width="6.25" style="44" customWidth="1"/>
    <col min="8707" max="8707" width="14.125" style="44" customWidth="1"/>
    <col min="8708" max="8708" width="6.25" style="44" customWidth="1"/>
    <col min="8709" max="8709" width="14.125" style="44" customWidth="1"/>
    <col min="8710" max="8710" width="6.875" style="44" customWidth="1"/>
    <col min="8711" max="8711" width="14.125" style="44" customWidth="1"/>
    <col min="8712" max="8712" width="6.875" style="44" customWidth="1"/>
    <col min="8713" max="8713" width="14.125" style="44" customWidth="1"/>
    <col min="8714" max="8714" width="6.875" style="44" customWidth="1"/>
    <col min="8715" max="8715" width="14.125" style="44" customWidth="1"/>
    <col min="8716" max="8716" width="6.875" style="44" customWidth="1"/>
    <col min="8717" max="8959" width="10.625" style="44"/>
    <col min="8960" max="8960" width="25.125" style="44" customWidth="1"/>
    <col min="8961" max="8961" width="14.125" style="44" customWidth="1"/>
    <col min="8962" max="8962" width="6.25" style="44" customWidth="1"/>
    <col min="8963" max="8963" width="14.125" style="44" customWidth="1"/>
    <col min="8964" max="8964" width="6.25" style="44" customWidth="1"/>
    <col min="8965" max="8965" width="14.125" style="44" customWidth="1"/>
    <col min="8966" max="8966" width="6.875" style="44" customWidth="1"/>
    <col min="8967" max="8967" width="14.125" style="44" customWidth="1"/>
    <col min="8968" max="8968" width="6.875" style="44" customWidth="1"/>
    <col min="8969" max="8969" width="14.125" style="44" customWidth="1"/>
    <col min="8970" max="8970" width="6.875" style="44" customWidth="1"/>
    <col min="8971" max="8971" width="14.125" style="44" customWidth="1"/>
    <col min="8972" max="8972" width="6.875" style="44" customWidth="1"/>
    <col min="8973" max="9215" width="10.625" style="44"/>
    <col min="9216" max="9216" width="25.125" style="44" customWidth="1"/>
    <col min="9217" max="9217" width="14.125" style="44" customWidth="1"/>
    <col min="9218" max="9218" width="6.25" style="44" customWidth="1"/>
    <col min="9219" max="9219" width="14.125" style="44" customWidth="1"/>
    <col min="9220" max="9220" width="6.25" style="44" customWidth="1"/>
    <col min="9221" max="9221" width="14.125" style="44" customWidth="1"/>
    <col min="9222" max="9222" width="6.875" style="44" customWidth="1"/>
    <col min="9223" max="9223" width="14.125" style="44" customWidth="1"/>
    <col min="9224" max="9224" width="6.875" style="44" customWidth="1"/>
    <col min="9225" max="9225" width="14.125" style="44" customWidth="1"/>
    <col min="9226" max="9226" width="6.875" style="44" customWidth="1"/>
    <col min="9227" max="9227" width="14.125" style="44" customWidth="1"/>
    <col min="9228" max="9228" width="6.875" style="44" customWidth="1"/>
    <col min="9229" max="9471" width="10.625" style="44"/>
    <col min="9472" max="9472" width="25.125" style="44" customWidth="1"/>
    <col min="9473" max="9473" width="14.125" style="44" customWidth="1"/>
    <col min="9474" max="9474" width="6.25" style="44" customWidth="1"/>
    <col min="9475" max="9475" width="14.125" style="44" customWidth="1"/>
    <col min="9476" max="9476" width="6.25" style="44" customWidth="1"/>
    <col min="9477" max="9477" width="14.125" style="44" customWidth="1"/>
    <col min="9478" max="9478" width="6.875" style="44" customWidth="1"/>
    <col min="9479" max="9479" width="14.125" style="44" customWidth="1"/>
    <col min="9480" max="9480" width="6.875" style="44" customWidth="1"/>
    <col min="9481" max="9481" width="14.125" style="44" customWidth="1"/>
    <col min="9482" max="9482" width="6.875" style="44" customWidth="1"/>
    <col min="9483" max="9483" width="14.125" style="44" customWidth="1"/>
    <col min="9484" max="9484" width="6.875" style="44" customWidth="1"/>
    <col min="9485" max="9727" width="10.625" style="44"/>
    <col min="9728" max="9728" width="25.125" style="44" customWidth="1"/>
    <col min="9729" max="9729" width="14.125" style="44" customWidth="1"/>
    <col min="9730" max="9730" width="6.25" style="44" customWidth="1"/>
    <col min="9731" max="9731" width="14.125" style="44" customWidth="1"/>
    <col min="9732" max="9732" width="6.25" style="44" customWidth="1"/>
    <col min="9733" max="9733" width="14.125" style="44" customWidth="1"/>
    <col min="9734" max="9734" width="6.875" style="44" customWidth="1"/>
    <col min="9735" max="9735" width="14.125" style="44" customWidth="1"/>
    <col min="9736" max="9736" width="6.875" style="44" customWidth="1"/>
    <col min="9737" max="9737" width="14.125" style="44" customWidth="1"/>
    <col min="9738" max="9738" width="6.875" style="44" customWidth="1"/>
    <col min="9739" max="9739" width="14.125" style="44" customWidth="1"/>
    <col min="9740" max="9740" width="6.875" style="44" customWidth="1"/>
    <col min="9741" max="9983" width="10.625" style="44"/>
    <col min="9984" max="9984" width="25.125" style="44" customWidth="1"/>
    <col min="9985" max="9985" width="14.125" style="44" customWidth="1"/>
    <col min="9986" max="9986" width="6.25" style="44" customWidth="1"/>
    <col min="9987" max="9987" width="14.125" style="44" customWidth="1"/>
    <col min="9988" max="9988" width="6.25" style="44" customWidth="1"/>
    <col min="9989" max="9989" width="14.125" style="44" customWidth="1"/>
    <col min="9990" max="9990" width="6.875" style="44" customWidth="1"/>
    <col min="9991" max="9991" width="14.125" style="44" customWidth="1"/>
    <col min="9992" max="9992" width="6.875" style="44" customWidth="1"/>
    <col min="9993" max="9993" width="14.125" style="44" customWidth="1"/>
    <col min="9994" max="9994" width="6.875" style="44" customWidth="1"/>
    <col min="9995" max="9995" width="14.125" style="44" customWidth="1"/>
    <col min="9996" max="9996" width="6.875" style="44" customWidth="1"/>
    <col min="9997" max="10239" width="10.625" style="44"/>
    <col min="10240" max="10240" width="25.125" style="44" customWidth="1"/>
    <col min="10241" max="10241" width="14.125" style="44" customWidth="1"/>
    <col min="10242" max="10242" width="6.25" style="44" customWidth="1"/>
    <col min="10243" max="10243" width="14.125" style="44" customWidth="1"/>
    <col min="10244" max="10244" width="6.25" style="44" customWidth="1"/>
    <col min="10245" max="10245" width="14.125" style="44" customWidth="1"/>
    <col min="10246" max="10246" width="6.875" style="44" customWidth="1"/>
    <col min="10247" max="10247" width="14.125" style="44" customWidth="1"/>
    <col min="10248" max="10248" width="6.875" style="44" customWidth="1"/>
    <col min="10249" max="10249" width="14.125" style="44" customWidth="1"/>
    <col min="10250" max="10250" width="6.875" style="44" customWidth="1"/>
    <col min="10251" max="10251" width="14.125" style="44" customWidth="1"/>
    <col min="10252" max="10252" width="6.875" style="44" customWidth="1"/>
    <col min="10253" max="10495" width="10.625" style="44"/>
    <col min="10496" max="10496" width="25.125" style="44" customWidth="1"/>
    <col min="10497" max="10497" width="14.125" style="44" customWidth="1"/>
    <col min="10498" max="10498" width="6.25" style="44" customWidth="1"/>
    <col min="10499" max="10499" width="14.125" style="44" customWidth="1"/>
    <col min="10500" max="10500" width="6.25" style="44" customWidth="1"/>
    <col min="10501" max="10501" width="14.125" style="44" customWidth="1"/>
    <col min="10502" max="10502" width="6.875" style="44" customWidth="1"/>
    <col min="10503" max="10503" width="14.125" style="44" customWidth="1"/>
    <col min="10504" max="10504" width="6.875" style="44" customWidth="1"/>
    <col min="10505" max="10505" width="14.125" style="44" customWidth="1"/>
    <col min="10506" max="10506" width="6.875" style="44" customWidth="1"/>
    <col min="10507" max="10507" width="14.125" style="44" customWidth="1"/>
    <col min="10508" max="10508" width="6.875" style="44" customWidth="1"/>
    <col min="10509" max="10751" width="10.625" style="44"/>
    <col min="10752" max="10752" width="25.125" style="44" customWidth="1"/>
    <col min="10753" max="10753" width="14.125" style="44" customWidth="1"/>
    <col min="10754" max="10754" width="6.25" style="44" customWidth="1"/>
    <col min="10755" max="10755" width="14.125" style="44" customWidth="1"/>
    <col min="10756" max="10756" width="6.25" style="44" customWidth="1"/>
    <col min="10757" max="10757" width="14.125" style="44" customWidth="1"/>
    <col min="10758" max="10758" width="6.875" style="44" customWidth="1"/>
    <col min="10759" max="10759" width="14.125" style="44" customWidth="1"/>
    <col min="10760" max="10760" width="6.875" style="44" customWidth="1"/>
    <col min="10761" max="10761" width="14.125" style="44" customWidth="1"/>
    <col min="10762" max="10762" width="6.875" style="44" customWidth="1"/>
    <col min="10763" max="10763" width="14.125" style="44" customWidth="1"/>
    <col min="10764" max="10764" width="6.875" style="44" customWidth="1"/>
    <col min="10765" max="11007" width="10.625" style="44"/>
    <col min="11008" max="11008" width="25.125" style="44" customWidth="1"/>
    <col min="11009" max="11009" width="14.125" style="44" customWidth="1"/>
    <col min="11010" max="11010" width="6.25" style="44" customWidth="1"/>
    <col min="11011" max="11011" width="14.125" style="44" customWidth="1"/>
    <col min="11012" max="11012" width="6.25" style="44" customWidth="1"/>
    <col min="11013" max="11013" width="14.125" style="44" customWidth="1"/>
    <col min="11014" max="11014" width="6.875" style="44" customWidth="1"/>
    <col min="11015" max="11015" width="14.125" style="44" customWidth="1"/>
    <col min="11016" max="11016" width="6.875" style="44" customWidth="1"/>
    <col min="11017" max="11017" width="14.125" style="44" customWidth="1"/>
    <col min="11018" max="11018" width="6.875" style="44" customWidth="1"/>
    <col min="11019" max="11019" width="14.125" style="44" customWidth="1"/>
    <col min="11020" max="11020" width="6.875" style="44" customWidth="1"/>
    <col min="11021" max="11263" width="10.625" style="44"/>
    <col min="11264" max="11264" width="25.125" style="44" customWidth="1"/>
    <col min="11265" max="11265" width="14.125" style="44" customWidth="1"/>
    <col min="11266" max="11266" width="6.25" style="44" customWidth="1"/>
    <col min="11267" max="11267" width="14.125" style="44" customWidth="1"/>
    <col min="11268" max="11268" width="6.25" style="44" customWidth="1"/>
    <col min="11269" max="11269" width="14.125" style="44" customWidth="1"/>
    <col min="11270" max="11270" width="6.875" style="44" customWidth="1"/>
    <col min="11271" max="11271" width="14.125" style="44" customWidth="1"/>
    <col min="11272" max="11272" width="6.875" style="44" customWidth="1"/>
    <col min="11273" max="11273" width="14.125" style="44" customWidth="1"/>
    <col min="11274" max="11274" width="6.875" style="44" customWidth="1"/>
    <col min="11275" max="11275" width="14.125" style="44" customWidth="1"/>
    <col min="11276" max="11276" width="6.875" style="44" customWidth="1"/>
    <col min="11277" max="11519" width="10.625" style="44"/>
    <col min="11520" max="11520" width="25.125" style="44" customWidth="1"/>
    <col min="11521" max="11521" width="14.125" style="44" customWidth="1"/>
    <col min="11522" max="11522" width="6.25" style="44" customWidth="1"/>
    <col min="11523" max="11523" width="14.125" style="44" customWidth="1"/>
    <col min="11524" max="11524" width="6.25" style="44" customWidth="1"/>
    <col min="11525" max="11525" width="14.125" style="44" customWidth="1"/>
    <col min="11526" max="11526" width="6.875" style="44" customWidth="1"/>
    <col min="11527" max="11527" width="14.125" style="44" customWidth="1"/>
    <col min="11528" max="11528" width="6.875" style="44" customWidth="1"/>
    <col min="11529" max="11529" width="14.125" style="44" customWidth="1"/>
    <col min="11530" max="11530" width="6.875" style="44" customWidth="1"/>
    <col min="11531" max="11531" width="14.125" style="44" customWidth="1"/>
    <col min="11532" max="11532" width="6.875" style="44" customWidth="1"/>
    <col min="11533" max="11775" width="10.625" style="44"/>
    <col min="11776" max="11776" width="25.125" style="44" customWidth="1"/>
    <col min="11777" max="11777" width="14.125" style="44" customWidth="1"/>
    <col min="11778" max="11778" width="6.25" style="44" customWidth="1"/>
    <col min="11779" max="11779" width="14.125" style="44" customWidth="1"/>
    <col min="11780" max="11780" width="6.25" style="44" customWidth="1"/>
    <col min="11781" max="11781" width="14.125" style="44" customWidth="1"/>
    <col min="11782" max="11782" width="6.875" style="44" customWidth="1"/>
    <col min="11783" max="11783" width="14.125" style="44" customWidth="1"/>
    <col min="11784" max="11784" width="6.875" style="44" customWidth="1"/>
    <col min="11785" max="11785" width="14.125" style="44" customWidth="1"/>
    <col min="11786" max="11786" width="6.875" style="44" customWidth="1"/>
    <col min="11787" max="11787" width="14.125" style="44" customWidth="1"/>
    <col min="11788" max="11788" width="6.875" style="44" customWidth="1"/>
    <col min="11789" max="12031" width="10.625" style="44"/>
    <col min="12032" max="12032" width="25.125" style="44" customWidth="1"/>
    <col min="12033" max="12033" width="14.125" style="44" customWidth="1"/>
    <col min="12034" max="12034" width="6.25" style="44" customWidth="1"/>
    <col min="12035" max="12035" width="14.125" style="44" customWidth="1"/>
    <col min="12036" max="12036" width="6.25" style="44" customWidth="1"/>
    <col min="12037" max="12037" width="14.125" style="44" customWidth="1"/>
    <col min="12038" max="12038" width="6.875" style="44" customWidth="1"/>
    <col min="12039" max="12039" width="14.125" style="44" customWidth="1"/>
    <col min="12040" max="12040" width="6.875" style="44" customWidth="1"/>
    <col min="12041" max="12041" width="14.125" style="44" customWidth="1"/>
    <col min="12042" max="12042" width="6.875" style="44" customWidth="1"/>
    <col min="12043" max="12043" width="14.125" style="44" customWidth="1"/>
    <col min="12044" max="12044" width="6.875" style="44" customWidth="1"/>
    <col min="12045" max="12287" width="10.625" style="44"/>
    <col min="12288" max="12288" width="25.125" style="44" customWidth="1"/>
    <col min="12289" max="12289" width="14.125" style="44" customWidth="1"/>
    <col min="12290" max="12290" width="6.25" style="44" customWidth="1"/>
    <col min="12291" max="12291" width="14.125" style="44" customWidth="1"/>
    <col min="12292" max="12292" width="6.25" style="44" customWidth="1"/>
    <col min="12293" max="12293" width="14.125" style="44" customWidth="1"/>
    <col min="12294" max="12294" width="6.875" style="44" customWidth="1"/>
    <col min="12295" max="12295" width="14.125" style="44" customWidth="1"/>
    <col min="12296" max="12296" width="6.875" style="44" customWidth="1"/>
    <col min="12297" max="12297" width="14.125" style="44" customWidth="1"/>
    <col min="12298" max="12298" width="6.875" style="44" customWidth="1"/>
    <col min="12299" max="12299" width="14.125" style="44" customWidth="1"/>
    <col min="12300" max="12300" width="6.875" style="44" customWidth="1"/>
    <col min="12301" max="12543" width="10.625" style="44"/>
    <col min="12544" max="12544" width="25.125" style="44" customWidth="1"/>
    <col min="12545" max="12545" width="14.125" style="44" customWidth="1"/>
    <col min="12546" max="12546" width="6.25" style="44" customWidth="1"/>
    <col min="12547" max="12547" width="14.125" style="44" customWidth="1"/>
    <col min="12548" max="12548" width="6.25" style="44" customWidth="1"/>
    <col min="12549" max="12549" width="14.125" style="44" customWidth="1"/>
    <col min="12550" max="12550" width="6.875" style="44" customWidth="1"/>
    <col min="12551" max="12551" width="14.125" style="44" customWidth="1"/>
    <col min="12552" max="12552" width="6.875" style="44" customWidth="1"/>
    <col min="12553" max="12553" width="14.125" style="44" customWidth="1"/>
    <col min="12554" max="12554" width="6.875" style="44" customWidth="1"/>
    <col min="12555" max="12555" width="14.125" style="44" customWidth="1"/>
    <col min="12556" max="12556" width="6.875" style="44" customWidth="1"/>
    <col min="12557" max="12799" width="10.625" style="44"/>
    <col min="12800" max="12800" width="25.125" style="44" customWidth="1"/>
    <col min="12801" max="12801" width="14.125" style="44" customWidth="1"/>
    <col min="12802" max="12802" width="6.25" style="44" customWidth="1"/>
    <col min="12803" max="12803" width="14.125" style="44" customWidth="1"/>
    <col min="12804" max="12804" width="6.25" style="44" customWidth="1"/>
    <col min="12805" max="12805" width="14.125" style="44" customWidth="1"/>
    <col min="12806" max="12806" width="6.875" style="44" customWidth="1"/>
    <col min="12807" max="12807" width="14.125" style="44" customWidth="1"/>
    <col min="12808" max="12808" width="6.875" style="44" customWidth="1"/>
    <col min="12809" max="12809" width="14.125" style="44" customWidth="1"/>
    <col min="12810" max="12810" width="6.875" style="44" customWidth="1"/>
    <col min="12811" max="12811" width="14.125" style="44" customWidth="1"/>
    <col min="12812" max="12812" width="6.875" style="44" customWidth="1"/>
    <col min="12813" max="13055" width="10.625" style="44"/>
    <col min="13056" max="13056" width="25.125" style="44" customWidth="1"/>
    <col min="13057" max="13057" width="14.125" style="44" customWidth="1"/>
    <col min="13058" max="13058" width="6.25" style="44" customWidth="1"/>
    <col min="13059" max="13059" width="14.125" style="44" customWidth="1"/>
    <col min="13060" max="13060" width="6.25" style="44" customWidth="1"/>
    <col min="13061" max="13061" width="14.125" style="44" customWidth="1"/>
    <col min="13062" max="13062" width="6.875" style="44" customWidth="1"/>
    <col min="13063" max="13063" width="14.125" style="44" customWidth="1"/>
    <col min="13064" max="13064" width="6.875" style="44" customWidth="1"/>
    <col min="13065" max="13065" width="14.125" style="44" customWidth="1"/>
    <col min="13066" max="13066" width="6.875" style="44" customWidth="1"/>
    <col min="13067" max="13067" width="14.125" style="44" customWidth="1"/>
    <col min="13068" max="13068" width="6.875" style="44" customWidth="1"/>
    <col min="13069" max="13311" width="10.625" style="44"/>
    <col min="13312" max="13312" width="25.125" style="44" customWidth="1"/>
    <col min="13313" max="13313" width="14.125" style="44" customWidth="1"/>
    <col min="13314" max="13314" width="6.25" style="44" customWidth="1"/>
    <col min="13315" max="13315" width="14.125" style="44" customWidth="1"/>
    <col min="13316" max="13316" width="6.25" style="44" customWidth="1"/>
    <col min="13317" max="13317" width="14.125" style="44" customWidth="1"/>
    <col min="13318" max="13318" width="6.875" style="44" customWidth="1"/>
    <col min="13319" max="13319" width="14.125" style="44" customWidth="1"/>
    <col min="13320" max="13320" width="6.875" style="44" customWidth="1"/>
    <col min="13321" max="13321" width="14.125" style="44" customWidth="1"/>
    <col min="13322" max="13322" width="6.875" style="44" customWidth="1"/>
    <col min="13323" max="13323" width="14.125" style="44" customWidth="1"/>
    <col min="13324" max="13324" width="6.875" style="44" customWidth="1"/>
    <col min="13325" max="13567" width="10.625" style="44"/>
    <col min="13568" max="13568" width="25.125" style="44" customWidth="1"/>
    <col min="13569" max="13569" width="14.125" style="44" customWidth="1"/>
    <col min="13570" max="13570" width="6.25" style="44" customWidth="1"/>
    <col min="13571" max="13571" width="14.125" style="44" customWidth="1"/>
    <col min="13572" max="13572" width="6.25" style="44" customWidth="1"/>
    <col min="13573" max="13573" width="14.125" style="44" customWidth="1"/>
    <col min="13574" max="13574" width="6.875" style="44" customWidth="1"/>
    <col min="13575" max="13575" width="14.125" style="44" customWidth="1"/>
    <col min="13576" max="13576" width="6.875" style="44" customWidth="1"/>
    <col min="13577" max="13577" width="14.125" style="44" customWidth="1"/>
    <col min="13578" max="13578" width="6.875" style="44" customWidth="1"/>
    <col min="13579" max="13579" width="14.125" style="44" customWidth="1"/>
    <col min="13580" max="13580" width="6.875" style="44" customWidth="1"/>
    <col min="13581" max="13823" width="10.625" style="44"/>
    <col min="13824" max="13824" width="25.125" style="44" customWidth="1"/>
    <col min="13825" max="13825" width="14.125" style="44" customWidth="1"/>
    <col min="13826" max="13826" width="6.25" style="44" customWidth="1"/>
    <col min="13827" max="13827" width="14.125" style="44" customWidth="1"/>
    <col min="13828" max="13828" width="6.25" style="44" customWidth="1"/>
    <col min="13829" max="13829" width="14.125" style="44" customWidth="1"/>
    <col min="13830" max="13830" width="6.875" style="44" customWidth="1"/>
    <col min="13831" max="13831" width="14.125" style="44" customWidth="1"/>
    <col min="13832" max="13832" width="6.875" style="44" customWidth="1"/>
    <col min="13833" max="13833" width="14.125" style="44" customWidth="1"/>
    <col min="13834" max="13834" width="6.875" style="44" customWidth="1"/>
    <col min="13835" max="13835" width="14.125" style="44" customWidth="1"/>
    <col min="13836" max="13836" width="6.875" style="44" customWidth="1"/>
    <col min="13837" max="14079" width="10.625" style="44"/>
    <col min="14080" max="14080" width="25.125" style="44" customWidth="1"/>
    <col min="14081" max="14081" width="14.125" style="44" customWidth="1"/>
    <col min="14082" max="14082" width="6.25" style="44" customWidth="1"/>
    <col min="14083" max="14083" width="14.125" style="44" customWidth="1"/>
    <col min="14084" max="14084" width="6.25" style="44" customWidth="1"/>
    <col min="14085" max="14085" width="14.125" style="44" customWidth="1"/>
    <col min="14086" max="14086" width="6.875" style="44" customWidth="1"/>
    <col min="14087" max="14087" width="14.125" style="44" customWidth="1"/>
    <col min="14088" max="14088" width="6.875" style="44" customWidth="1"/>
    <col min="14089" max="14089" width="14.125" style="44" customWidth="1"/>
    <col min="14090" max="14090" width="6.875" style="44" customWidth="1"/>
    <col min="14091" max="14091" width="14.125" style="44" customWidth="1"/>
    <col min="14092" max="14092" width="6.875" style="44" customWidth="1"/>
    <col min="14093" max="14335" width="10.625" style="44"/>
    <col min="14336" max="14336" width="25.125" style="44" customWidth="1"/>
    <col min="14337" max="14337" width="14.125" style="44" customWidth="1"/>
    <col min="14338" max="14338" width="6.25" style="44" customWidth="1"/>
    <col min="14339" max="14339" width="14.125" style="44" customWidth="1"/>
    <col min="14340" max="14340" width="6.25" style="44" customWidth="1"/>
    <col min="14341" max="14341" width="14.125" style="44" customWidth="1"/>
    <col min="14342" max="14342" width="6.875" style="44" customWidth="1"/>
    <col min="14343" max="14343" width="14.125" style="44" customWidth="1"/>
    <col min="14344" max="14344" width="6.875" style="44" customWidth="1"/>
    <col min="14345" max="14345" width="14.125" style="44" customWidth="1"/>
    <col min="14346" max="14346" width="6.875" style="44" customWidth="1"/>
    <col min="14347" max="14347" width="14.125" style="44" customWidth="1"/>
    <col min="14348" max="14348" width="6.875" style="44" customWidth="1"/>
    <col min="14349" max="14591" width="10.625" style="44"/>
    <col min="14592" max="14592" width="25.125" style="44" customWidth="1"/>
    <col min="14593" max="14593" width="14.125" style="44" customWidth="1"/>
    <col min="14594" max="14594" width="6.25" style="44" customWidth="1"/>
    <col min="14595" max="14595" width="14.125" style="44" customWidth="1"/>
    <col min="14596" max="14596" width="6.25" style="44" customWidth="1"/>
    <col min="14597" max="14597" width="14.125" style="44" customWidth="1"/>
    <col min="14598" max="14598" width="6.875" style="44" customWidth="1"/>
    <col min="14599" max="14599" width="14.125" style="44" customWidth="1"/>
    <col min="14600" max="14600" width="6.875" style="44" customWidth="1"/>
    <col min="14601" max="14601" width="14.125" style="44" customWidth="1"/>
    <col min="14602" max="14602" width="6.875" style="44" customWidth="1"/>
    <col min="14603" max="14603" width="14.125" style="44" customWidth="1"/>
    <col min="14604" max="14604" width="6.875" style="44" customWidth="1"/>
    <col min="14605" max="14847" width="10.625" style="44"/>
    <col min="14848" max="14848" width="25.125" style="44" customWidth="1"/>
    <col min="14849" max="14849" width="14.125" style="44" customWidth="1"/>
    <col min="14850" max="14850" width="6.25" style="44" customWidth="1"/>
    <col min="14851" max="14851" width="14.125" style="44" customWidth="1"/>
    <col min="14852" max="14852" width="6.25" style="44" customWidth="1"/>
    <col min="14853" max="14853" width="14.125" style="44" customWidth="1"/>
    <col min="14854" max="14854" width="6.875" style="44" customWidth="1"/>
    <col min="14855" max="14855" width="14.125" style="44" customWidth="1"/>
    <col min="14856" max="14856" width="6.875" style="44" customWidth="1"/>
    <col min="14857" max="14857" width="14.125" style="44" customWidth="1"/>
    <col min="14858" max="14858" width="6.875" style="44" customWidth="1"/>
    <col min="14859" max="14859" width="14.125" style="44" customWidth="1"/>
    <col min="14860" max="14860" width="6.875" style="44" customWidth="1"/>
    <col min="14861" max="15103" width="10.625" style="44"/>
    <col min="15104" max="15104" width="25.125" style="44" customWidth="1"/>
    <col min="15105" max="15105" width="14.125" style="44" customWidth="1"/>
    <col min="15106" max="15106" width="6.25" style="44" customWidth="1"/>
    <col min="15107" max="15107" width="14.125" style="44" customWidth="1"/>
    <col min="15108" max="15108" width="6.25" style="44" customWidth="1"/>
    <col min="15109" max="15109" width="14.125" style="44" customWidth="1"/>
    <col min="15110" max="15110" width="6.875" style="44" customWidth="1"/>
    <col min="15111" max="15111" width="14.125" style="44" customWidth="1"/>
    <col min="15112" max="15112" width="6.875" style="44" customWidth="1"/>
    <col min="15113" max="15113" width="14.125" style="44" customWidth="1"/>
    <col min="15114" max="15114" width="6.875" style="44" customWidth="1"/>
    <col min="15115" max="15115" width="14.125" style="44" customWidth="1"/>
    <col min="15116" max="15116" width="6.875" style="44" customWidth="1"/>
    <col min="15117" max="15359" width="10.625" style="44"/>
    <col min="15360" max="15360" width="25.125" style="44" customWidth="1"/>
    <col min="15361" max="15361" width="14.125" style="44" customWidth="1"/>
    <col min="15362" max="15362" width="6.25" style="44" customWidth="1"/>
    <col min="15363" max="15363" width="14.125" style="44" customWidth="1"/>
    <col min="15364" max="15364" width="6.25" style="44" customWidth="1"/>
    <col min="15365" max="15365" width="14.125" style="44" customWidth="1"/>
    <col min="15366" max="15366" width="6.875" style="44" customWidth="1"/>
    <col min="15367" max="15367" width="14.125" style="44" customWidth="1"/>
    <col min="15368" max="15368" width="6.875" style="44" customWidth="1"/>
    <col min="15369" max="15369" width="14.125" style="44" customWidth="1"/>
    <col min="15370" max="15370" width="6.875" style="44" customWidth="1"/>
    <col min="15371" max="15371" width="14.125" style="44" customWidth="1"/>
    <col min="15372" max="15372" width="6.875" style="44" customWidth="1"/>
    <col min="15373" max="15615" width="10.625" style="44"/>
    <col min="15616" max="15616" width="25.125" style="44" customWidth="1"/>
    <col min="15617" max="15617" width="14.125" style="44" customWidth="1"/>
    <col min="15618" max="15618" width="6.25" style="44" customWidth="1"/>
    <col min="15619" max="15619" width="14.125" style="44" customWidth="1"/>
    <col min="15620" max="15620" width="6.25" style="44" customWidth="1"/>
    <col min="15621" max="15621" width="14.125" style="44" customWidth="1"/>
    <col min="15622" max="15622" width="6.875" style="44" customWidth="1"/>
    <col min="15623" max="15623" width="14.125" style="44" customWidth="1"/>
    <col min="15624" max="15624" width="6.875" style="44" customWidth="1"/>
    <col min="15625" max="15625" width="14.125" style="44" customWidth="1"/>
    <col min="15626" max="15626" width="6.875" style="44" customWidth="1"/>
    <col min="15627" max="15627" width="14.125" style="44" customWidth="1"/>
    <col min="15628" max="15628" width="6.875" style="44" customWidth="1"/>
    <col min="15629" max="15871" width="10.625" style="44"/>
    <col min="15872" max="15872" width="25.125" style="44" customWidth="1"/>
    <col min="15873" max="15873" width="14.125" style="44" customWidth="1"/>
    <col min="15874" max="15874" width="6.25" style="44" customWidth="1"/>
    <col min="15875" max="15875" width="14.125" style="44" customWidth="1"/>
    <col min="15876" max="15876" width="6.25" style="44" customWidth="1"/>
    <col min="15877" max="15877" width="14.125" style="44" customWidth="1"/>
    <col min="15878" max="15878" width="6.875" style="44" customWidth="1"/>
    <col min="15879" max="15879" width="14.125" style="44" customWidth="1"/>
    <col min="15880" max="15880" width="6.875" style="44" customWidth="1"/>
    <col min="15881" max="15881" width="14.125" style="44" customWidth="1"/>
    <col min="15882" max="15882" width="6.875" style="44" customWidth="1"/>
    <col min="15883" max="15883" width="14.125" style="44" customWidth="1"/>
    <col min="15884" max="15884" width="6.875" style="44" customWidth="1"/>
    <col min="15885" max="16127" width="10.625" style="44"/>
    <col min="16128" max="16128" width="25.125" style="44" customWidth="1"/>
    <col min="16129" max="16129" width="14.125" style="44" customWidth="1"/>
    <col min="16130" max="16130" width="6.25" style="44" customWidth="1"/>
    <col min="16131" max="16131" width="14.125" style="44" customWidth="1"/>
    <col min="16132" max="16132" width="6.25" style="44" customWidth="1"/>
    <col min="16133" max="16133" width="14.125" style="44" customWidth="1"/>
    <col min="16134" max="16134" width="6.875" style="44" customWidth="1"/>
    <col min="16135" max="16135" width="14.125" style="44" customWidth="1"/>
    <col min="16136" max="16136" width="6.875" style="44" customWidth="1"/>
    <col min="16137" max="16137" width="14.125" style="44" customWidth="1"/>
    <col min="16138" max="16138" width="6.875" style="44" customWidth="1"/>
    <col min="16139" max="16139" width="14.125" style="44" customWidth="1"/>
    <col min="16140" max="16140" width="6.875" style="44" customWidth="1"/>
    <col min="16141" max="16384" width="10.625" style="44"/>
  </cols>
  <sheetData>
    <row r="1" spans="2:12" s="45" customFormat="1" ht="26.25" customHeight="1">
      <c r="B1" s="459" t="s">
        <v>271</v>
      </c>
      <c r="C1" s="459"/>
      <c r="D1" s="459"/>
      <c r="E1" s="459"/>
      <c r="F1" s="459"/>
      <c r="G1" s="459"/>
      <c r="H1" s="459"/>
      <c r="I1" s="459"/>
      <c r="J1" s="460"/>
    </row>
    <row r="2" spans="2:12" ht="5.25" customHeight="1">
      <c r="B2" s="50" t="s">
        <v>143</v>
      </c>
      <c r="J2" s="49"/>
      <c r="L2" s="49"/>
    </row>
    <row r="3" spans="2:12" ht="20.100000000000001" customHeight="1" thickBot="1">
      <c r="B3" s="197"/>
      <c r="C3" s="355"/>
      <c r="D3" s="355"/>
      <c r="E3" s="134"/>
      <c r="F3" s="355"/>
      <c r="G3" s="134"/>
      <c r="H3" s="355"/>
      <c r="I3" s="134"/>
      <c r="J3" s="355"/>
      <c r="K3" s="134"/>
      <c r="L3" s="355" t="s">
        <v>45</v>
      </c>
    </row>
    <row r="4" spans="2:12" s="46" customFormat="1" ht="22.5" customHeight="1" thickTop="1">
      <c r="B4" s="461" t="s">
        <v>264</v>
      </c>
      <c r="C4" s="457" t="s">
        <v>265</v>
      </c>
      <c r="D4" s="462"/>
      <c r="E4" s="457" t="s">
        <v>266</v>
      </c>
      <c r="F4" s="462"/>
      <c r="G4" s="457" t="s">
        <v>267</v>
      </c>
      <c r="H4" s="458"/>
      <c r="I4" s="457" t="s">
        <v>268</v>
      </c>
      <c r="J4" s="458"/>
      <c r="K4" s="457" t="s">
        <v>326</v>
      </c>
      <c r="L4" s="458"/>
    </row>
    <row r="5" spans="2:12" s="47" customFormat="1" ht="22.5" customHeight="1">
      <c r="B5" s="413"/>
      <c r="C5" s="354" t="s">
        <v>85</v>
      </c>
      <c r="D5" s="305" t="s">
        <v>107</v>
      </c>
      <c r="E5" s="354" t="s">
        <v>85</v>
      </c>
      <c r="F5" s="305" t="s">
        <v>107</v>
      </c>
      <c r="G5" s="354" t="s">
        <v>85</v>
      </c>
      <c r="H5" s="305" t="s">
        <v>107</v>
      </c>
      <c r="I5" s="354" t="s">
        <v>85</v>
      </c>
      <c r="J5" s="305" t="s">
        <v>107</v>
      </c>
      <c r="K5" s="354" t="s">
        <v>85</v>
      </c>
      <c r="L5" s="305" t="s">
        <v>107</v>
      </c>
    </row>
    <row r="6" spans="2:12" s="48" customFormat="1" ht="25.5" customHeight="1">
      <c r="B6" s="306" t="s">
        <v>43</v>
      </c>
      <c r="C6" s="307">
        <v>22014415</v>
      </c>
      <c r="D6" s="359">
        <v>100</v>
      </c>
      <c r="E6" s="307">
        <v>22620810</v>
      </c>
      <c r="F6" s="360">
        <v>100</v>
      </c>
      <c r="G6" s="307">
        <f>SUM(G7:G31)</f>
        <v>18970939</v>
      </c>
      <c r="H6" s="360">
        <v>100</v>
      </c>
      <c r="I6" s="307">
        <f>SUM(I7:I31)</f>
        <v>18475302</v>
      </c>
      <c r="J6" s="360">
        <v>100</v>
      </c>
      <c r="K6" s="307">
        <f>SUM(K7:K31)</f>
        <v>19311814</v>
      </c>
      <c r="L6" s="360">
        <v>100</v>
      </c>
    </row>
    <row r="7" spans="2:12" s="46" customFormat="1" ht="25.5" customHeight="1">
      <c r="B7" s="306" t="s">
        <v>183</v>
      </c>
      <c r="C7" s="308">
        <v>5375922</v>
      </c>
      <c r="D7" s="361">
        <v>24.4</v>
      </c>
      <c r="E7" s="308">
        <v>5164954</v>
      </c>
      <c r="F7" s="362">
        <v>22.8</v>
      </c>
      <c r="G7" s="308">
        <v>5130626</v>
      </c>
      <c r="H7" s="363">
        <v>27</v>
      </c>
      <c r="I7" s="308">
        <v>5069177</v>
      </c>
      <c r="J7" s="362">
        <v>27.4</v>
      </c>
      <c r="K7" s="308">
        <v>5987696</v>
      </c>
      <c r="L7" s="362">
        <v>31</v>
      </c>
    </row>
    <row r="8" spans="2:12" s="46" customFormat="1" ht="25.5" customHeight="1">
      <c r="B8" s="306" t="s">
        <v>158</v>
      </c>
      <c r="C8" s="308">
        <v>172032</v>
      </c>
      <c r="D8" s="361">
        <v>0.8</v>
      </c>
      <c r="E8" s="308">
        <v>174648</v>
      </c>
      <c r="F8" s="364">
        <v>0.8</v>
      </c>
      <c r="G8" s="308">
        <v>174915</v>
      </c>
      <c r="H8" s="363">
        <v>0.9</v>
      </c>
      <c r="I8" s="308">
        <v>176207</v>
      </c>
      <c r="J8" s="362">
        <v>1</v>
      </c>
      <c r="K8" s="308">
        <v>184011</v>
      </c>
      <c r="L8" s="362">
        <v>1</v>
      </c>
    </row>
    <row r="9" spans="2:12" s="46" customFormat="1" ht="25.5" customHeight="1">
      <c r="B9" s="306" t="s">
        <v>160</v>
      </c>
      <c r="C9" s="308">
        <v>1762</v>
      </c>
      <c r="D9" s="361">
        <v>0</v>
      </c>
      <c r="E9" s="308">
        <v>1397</v>
      </c>
      <c r="F9" s="364">
        <v>0</v>
      </c>
      <c r="G9" s="308">
        <v>733</v>
      </c>
      <c r="H9" s="363">
        <f t="shared" ref="H9" si="0">G9/$G$6</f>
        <v>3.8638045275460537E-5</v>
      </c>
      <c r="I9" s="308">
        <v>660</v>
      </c>
      <c r="J9" s="362">
        <v>0</v>
      </c>
      <c r="K9" s="308">
        <v>978</v>
      </c>
      <c r="L9" s="362">
        <f t="shared" ref="L9:L24" si="1">K9/$K$6</f>
        <v>5.0642575575758964E-5</v>
      </c>
    </row>
    <row r="10" spans="2:12" s="46" customFormat="1" ht="25.5" customHeight="1">
      <c r="B10" s="306" t="s">
        <v>144</v>
      </c>
      <c r="C10" s="308">
        <v>8857</v>
      </c>
      <c r="D10" s="361">
        <v>4.0232729327579223E-4</v>
      </c>
      <c r="E10" s="308">
        <v>14072</v>
      </c>
      <c r="F10" s="364">
        <v>0.1</v>
      </c>
      <c r="G10" s="308">
        <v>11810</v>
      </c>
      <c r="H10" s="363">
        <v>0.1</v>
      </c>
      <c r="I10" s="308">
        <v>13588</v>
      </c>
      <c r="J10" s="362">
        <v>0.1</v>
      </c>
      <c r="K10" s="308">
        <v>20236</v>
      </c>
      <c r="L10" s="362">
        <v>0.1</v>
      </c>
    </row>
    <row r="11" spans="2:12" s="46" customFormat="1" ht="25.5" customHeight="1">
      <c r="B11" s="306" t="s">
        <v>161</v>
      </c>
      <c r="C11" s="308">
        <v>11549</v>
      </c>
      <c r="D11" s="361">
        <v>0.1</v>
      </c>
      <c r="E11" s="308">
        <v>16413</v>
      </c>
      <c r="F11" s="364">
        <v>0.1</v>
      </c>
      <c r="G11" s="308">
        <v>9795</v>
      </c>
      <c r="H11" s="363">
        <v>0.1</v>
      </c>
      <c r="I11" s="308">
        <v>16794</v>
      </c>
      <c r="J11" s="362">
        <v>0.1</v>
      </c>
      <c r="K11" s="308">
        <v>28470</v>
      </c>
      <c r="L11" s="362">
        <v>0.1</v>
      </c>
    </row>
    <row r="12" spans="2:12" s="46" customFormat="1" ht="25.5" customHeight="1">
      <c r="B12" s="306" t="s">
        <v>162</v>
      </c>
      <c r="C12" s="307">
        <v>679474</v>
      </c>
      <c r="D12" s="361">
        <v>3.1</v>
      </c>
      <c r="E12" s="307">
        <v>728517</v>
      </c>
      <c r="F12" s="364">
        <v>3.2</v>
      </c>
      <c r="G12" s="307">
        <v>736033</v>
      </c>
      <c r="H12" s="363">
        <v>3.9</v>
      </c>
      <c r="I12" s="307">
        <v>747422</v>
      </c>
      <c r="J12" s="362">
        <v>4</v>
      </c>
      <c r="K12" s="307">
        <v>796806</v>
      </c>
      <c r="L12" s="362">
        <v>4.0999999999999996</v>
      </c>
    </row>
    <row r="13" spans="2:12" s="46" customFormat="1" ht="25.5" customHeight="1">
      <c r="B13" s="306" t="s">
        <v>163</v>
      </c>
      <c r="C13" s="308">
        <v>45509</v>
      </c>
      <c r="D13" s="361">
        <v>0.2</v>
      </c>
      <c r="E13" s="308">
        <v>50565</v>
      </c>
      <c r="F13" s="364">
        <v>0.2</v>
      </c>
      <c r="G13" s="308">
        <v>51417</v>
      </c>
      <c r="H13" s="363">
        <v>0.3</v>
      </c>
      <c r="I13" s="308">
        <v>46725</v>
      </c>
      <c r="J13" s="362">
        <v>0.3</v>
      </c>
      <c r="K13" s="308">
        <v>45999</v>
      </c>
      <c r="L13" s="362">
        <v>0.2</v>
      </c>
    </row>
    <row r="14" spans="2:12" s="46" customFormat="1" ht="25.5" customHeight="1">
      <c r="B14" s="306" t="s">
        <v>159</v>
      </c>
      <c r="C14" s="111" t="s">
        <v>40</v>
      </c>
      <c r="D14" s="111" t="s">
        <v>40</v>
      </c>
      <c r="E14" s="111" t="s">
        <v>40</v>
      </c>
      <c r="F14" s="111">
        <v>0</v>
      </c>
      <c r="G14" s="111">
        <v>0</v>
      </c>
      <c r="H14" s="111">
        <v>0</v>
      </c>
      <c r="I14" s="111">
        <v>1638</v>
      </c>
      <c r="J14" s="362">
        <v>0</v>
      </c>
      <c r="K14" s="111">
        <v>0</v>
      </c>
      <c r="L14" s="111">
        <v>0</v>
      </c>
    </row>
    <row r="15" spans="2:12" s="46" customFormat="1" ht="25.5" customHeight="1">
      <c r="B15" s="306" t="s">
        <v>184</v>
      </c>
      <c r="C15" s="307">
        <v>20311</v>
      </c>
      <c r="D15" s="364">
        <v>0.1</v>
      </c>
      <c r="E15" s="307">
        <v>20414</v>
      </c>
      <c r="F15" s="361">
        <v>0.1</v>
      </c>
      <c r="G15" s="307">
        <v>24106</v>
      </c>
      <c r="H15" s="362">
        <v>0.1</v>
      </c>
      <c r="I15" s="307">
        <v>29170</v>
      </c>
      <c r="J15" s="362">
        <v>0.2</v>
      </c>
      <c r="K15" s="307">
        <v>31919</v>
      </c>
      <c r="L15" s="362">
        <v>0.2</v>
      </c>
    </row>
    <row r="16" spans="2:12" s="46" customFormat="1" ht="25.5" customHeight="1">
      <c r="B16" s="306" t="s">
        <v>269</v>
      </c>
      <c r="C16" s="111">
        <v>78765</v>
      </c>
      <c r="D16" s="365">
        <v>0.4</v>
      </c>
      <c r="E16" s="307">
        <v>139273</v>
      </c>
      <c r="F16" s="361">
        <v>0.6</v>
      </c>
      <c r="G16" s="307">
        <v>137561</v>
      </c>
      <c r="H16" s="362">
        <v>0.7</v>
      </c>
      <c r="I16" s="307">
        <v>118263</v>
      </c>
      <c r="J16" s="362">
        <v>0.6</v>
      </c>
      <c r="K16" s="307">
        <v>135807</v>
      </c>
      <c r="L16" s="362">
        <v>0.7</v>
      </c>
    </row>
    <row r="17" spans="2:12" s="46" customFormat="1" ht="25.5" customHeight="1">
      <c r="B17" s="306" t="s">
        <v>28</v>
      </c>
      <c r="C17" s="307">
        <v>32149</v>
      </c>
      <c r="D17" s="364">
        <v>0.1</v>
      </c>
      <c r="E17" s="307">
        <v>99239</v>
      </c>
      <c r="F17" s="361">
        <v>0.4</v>
      </c>
      <c r="G17" s="307">
        <v>24759</v>
      </c>
      <c r="H17" s="362">
        <v>0.1</v>
      </c>
      <c r="I17" s="307">
        <v>26928</v>
      </c>
      <c r="J17" s="362">
        <v>0.1</v>
      </c>
      <c r="K17" s="307">
        <v>129486</v>
      </c>
      <c r="L17" s="362">
        <v>0.7</v>
      </c>
    </row>
    <row r="18" spans="2:12" s="46" customFormat="1" ht="25.5" customHeight="1">
      <c r="B18" s="306" t="s">
        <v>114</v>
      </c>
      <c r="C18" s="308">
        <v>3384050</v>
      </c>
      <c r="D18" s="364">
        <v>15.4</v>
      </c>
      <c r="E18" s="308">
        <v>3673422</v>
      </c>
      <c r="F18" s="361">
        <v>16.2</v>
      </c>
      <c r="G18" s="308">
        <v>3453639</v>
      </c>
      <c r="H18" s="362">
        <v>18.2</v>
      </c>
      <c r="I18" s="308">
        <v>3758952</v>
      </c>
      <c r="J18" s="362">
        <v>20.3</v>
      </c>
      <c r="K18" s="308">
        <v>4301549</v>
      </c>
      <c r="L18" s="362">
        <v>22.3</v>
      </c>
    </row>
    <row r="19" spans="2:12" s="46" customFormat="1" ht="25.5" customHeight="1">
      <c r="B19" s="306" t="s">
        <v>136</v>
      </c>
      <c r="C19" s="308">
        <v>5542</v>
      </c>
      <c r="D19" s="364">
        <v>0</v>
      </c>
      <c r="E19" s="308">
        <v>5446</v>
      </c>
      <c r="F19" s="361">
        <v>0</v>
      </c>
      <c r="G19" s="308">
        <v>4794</v>
      </c>
      <c r="H19" s="362">
        <v>0</v>
      </c>
      <c r="I19" s="308">
        <v>4606</v>
      </c>
      <c r="J19" s="362">
        <f t="shared" ref="J19:J24" si="2">I19/$I$6</f>
        <v>2.4930580295791648E-4</v>
      </c>
      <c r="K19" s="308">
        <v>4417</v>
      </c>
      <c r="L19" s="362">
        <v>0</v>
      </c>
    </row>
    <row r="20" spans="2:12" s="46" customFormat="1" ht="25.5" customHeight="1">
      <c r="B20" s="306" t="s">
        <v>270</v>
      </c>
      <c r="C20" s="308">
        <v>157638</v>
      </c>
      <c r="D20" s="364">
        <v>0.7</v>
      </c>
      <c r="E20" s="308">
        <v>144972</v>
      </c>
      <c r="F20" s="361">
        <v>0.6</v>
      </c>
      <c r="G20" s="308">
        <v>160096</v>
      </c>
      <c r="H20" s="362">
        <v>0.8</v>
      </c>
      <c r="I20" s="308">
        <v>159098</v>
      </c>
      <c r="J20" s="362">
        <v>0.9</v>
      </c>
      <c r="K20" s="308">
        <v>183737</v>
      </c>
      <c r="L20" s="362">
        <v>1</v>
      </c>
    </row>
    <row r="21" spans="2:12" s="46" customFormat="1" ht="25.5" customHeight="1">
      <c r="B21" s="306" t="s">
        <v>164</v>
      </c>
      <c r="C21" s="308">
        <v>233116</v>
      </c>
      <c r="D21" s="364">
        <v>1.1000000000000001</v>
      </c>
      <c r="E21" s="308">
        <v>227882</v>
      </c>
      <c r="F21" s="361">
        <v>1</v>
      </c>
      <c r="G21" s="308">
        <v>241645</v>
      </c>
      <c r="H21" s="362">
        <v>1.3</v>
      </c>
      <c r="I21" s="308">
        <v>239152</v>
      </c>
      <c r="J21" s="362">
        <v>1.3</v>
      </c>
      <c r="K21" s="308">
        <v>238067</v>
      </c>
      <c r="L21" s="362">
        <v>1.2</v>
      </c>
    </row>
    <row r="22" spans="2:12" s="46" customFormat="1" ht="25.5" customHeight="1">
      <c r="B22" s="306" t="s">
        <v>165</v>
      </c>
      <c r="C22" s="308">
        <v>122877</v>
      </c>
      <c r="D22" s="364">
        <v>0.6</v>
      </c>
      <c r="E22" s="308">
        <v>122712</v>
      </c>
      <c r="F22" s="361">
        <v>0.5</v>
      </c>
      <c r="G22" s="308">
        <v>138658</v>
      </c>
      <c r="H22" s="362">
        <v>0.7</v>
      </c>
      <c r="I22" s="308">
        <v>111374</v>
      </c>
      <c r="J22" s="362">
        <v>0.6</v>
      </c>
      <c r="K22" s="308">
        <v>115572</v>
      </c>
      <c r="L22" s="362">
        <v>0.6</v>
      </c>
    </row>
    <row r="23" spans="2:12" s="46" customFormat="1" ht="25.5" customHeight="1">
      <c r="B23" s="306" t="s">
        <v>147</v>
      </c>
      <c r="C23" s="308">
        <v>6431933</v>
      </c>
      <c r="D23" s="364">
        <v>29.2</v>
      </c>
      <c r="E23" s="308">
        <v>5284714</v>
      </c>
      <c r="F23" s="361">
        <v>23.4</v>
      </c>
      <c r="G23" s="308">
        <v>3959135</v>
      </c>
      <c r="H23" s="362">
        <v>20.9</v>
      </c>
      <c r="I23" s="308">
        <v>3582862</v>
      </c>
      <c r="J23" s="362">
        <v>19.399999999999999</v>
      </c>
      <c r="K23" s="308">
        <v>3480540</v>
      </c>
      <c r="L23" s="362">
        <v>18</v>
      </c>
    </row>
    <row r="24" spans="2:12" s="46" customFormat="1" ht="31.5" customHeight="1">
      <c r="B24" s="309" t="s">
        <v>166</v>
      </c>
      <c r="C24" s="308">
        <v>1489</v>
      </c>
      <c r="D24" s="364">
        <v>0</v>
      </c>
      <c r="E24" s="308">
        <v>1359</v>
      </c>
      <c r="F24" s="361">
        <v>0</v>
      </c>
      <c r="G24" s="308">
        <v>1359</v>
      </c>
      <c r="H24" s="362">
        <v>0</v>
      </c>
      <c r="I24" s="308">
        <v>1323</v>
      </c>
      <c r="J24" s="362">
        <f t="shared" si="2"/>
        <v>7.1609113615571756E-5</v>
      </c>
      <c r="K24" s="308">
        <v>1337</v>
      </c>
      <c r="L24" s="362">
        <f t="shared" si="1"/>
        <v>6.9232232663384182E-5</v>
      </c>
    </row>
    <row r="25" spans="2:12" s="46" customFormat="1" ht="25.5" customHeight="1">
      <c r="B25" s="306" t="s">
        <v>167</v>
      </c>
      <c r="C25" s="308">
        <v>1193699</v>
      </c>
      <c r="D25" s="364">
        <v>5.4</v>
      </c>
      <c r="E25" s="308">
        <v>1300961</v>
      </c>
      <c r="F25" s="361">
        <v>5.8</v>
      </c>
      <c r="G25" s="308">
        <v>1297652</v>
      </c>
      <c r="H25" s="362">
        <v>6.8</v>
      </c>
      <c r="I25" s="308">
        <v>1259944</v>
      </c>
      <c r="J25" s="362">
        <v>6.8</v>
      </c>
      <c r="K25" s="308">
        <v>1323029</v>
      </c>
      <c r="L25" s="362">
        <v>6.9</v>
      </c>
    </row>
    <row r="26" spans="2:12" s="46" customFormat="1" ht="25.5" customHeight="1">
      <c r="B26" s="306" t="s">
        <v>168</v>
      </c>
      <c r="C26" s="308">
        <v>281484</v>
      </c>
      <c r="D26" s="364">
        <v>1.3</v>
      </c>
      <c r="E26" s="308">
        <v>90208</v>
      </c>
      <c r="F26" s="361">
        <v>0.4</v>
      </c>
      <c r="G26" s="308">
        <v>120685</v>
      </c>
      <c r="H26" s="362">
        <v>0.6</v>
      </c>
      <c r="I26" s="308">
        <v>130254</v>
      </c>
      <c r="J26" s="362">
        <v>0.7</v>
      </c>
      <c r="K26" s="308">
        <v>115512</v>
      </c>
      <c r="L26" s="362">
        <v>0.6</v>
      </c>
    </row>
    <row r="27" spans="2:12" s="46" customFormat="1" ht="25.5" customHeight="1">
      <c r="B27" s="306" t="s">
        <v>21</v>
      </c>
      <c r="C27" s="163">
        <v>172707</v>
      </c>
      <c r="D27" s="364">
        <v>0.8</v>
      </c>
      <c r="E27" s="163">
        <v>218343</v>
      </c>
      <c r="F27" s="361">
        <v>1</v>
      </c>
      <c r="G27" s="163">
        <v>378642</v>
      </c>
      <c r="H27" s="362">
        <v>2</v>
      </c>
      <c r="I27" s="163">
        <v>325225</v>
      </c>
      <c r="J27" s="362">
        <v>1.8</v>
      </c>
      <c r="K27" s="163">
        <v>259504</v>
      </c>
      <c r="L27" s="362">
        <v>1.3</v>
      </c>
    </row>
    <row r="28" spans="2:12" s="46" customFormat="1" ht="25.5" customHeight="1">
      <c r="B28" s="306" t="s">
        <v>110</v>
      </c>
      <c r="C28" s="308">
        <v>260293</v>
      </c>
      <c r="D28" s="364">
        <v>1.2</v>
      </c>
      <c r="E28" s="308">
        <v>266707</v>
      </c>
      <c r="F28" s="361">
        <v>1.2</v>
      </c>
      <c r="G28" s="308">
        <v>287501</v>
      </c>
      <c r="H28" s="362">
        <v>1.5</v>
      </c>
      <c r="I28" s="308">
        <v>254777</v>
      </c>
      <c r="J28" s="362">
        <v>1.4</v>
      </c>
      <c r="K28" s="308">
        <v>286225</v>
      </c>
      <c r="L28" s="362">
        <v>1.5</v>
      </c>
    </row>
    <row r="29" spans="2:12" s="46" customFormat="1" ht="25.5" customHeight="1">
      <c r="B29" s="306" t="s">
        <v>169</v>
      </c>
      <c r="C29" s="308">
        <v>967261</v>
      </c>
      <c r="D29" s="364">
        <v>4.4000000000000004</v>
      </c>
      <c r="E29" s="308">
        <v>1129081</v>
      </c>
      <c r="F29" s="361">
        <v>5</v>
      </c>
      <c r="G29" s="308">
        <v>1408450</v>
      </c>
      <c r="H29" s="362">
        <v>7.4</v>
      </c>
      <c r="I29" s="308">
        <v>1076654</v>
      </c>
      <c r="J29" s="362">
        <v>5.8</v>
      </c>
      <c r="K29" s="308">
        <v>712469</v>
      </c>
      <c r="L29" s="362">
        <v>3.7</v>
      </c>
    </row>
    <row r="30" spans="2:12" s="47" customFormat="1" ht="25.5" customHeight="1">
      <c r="B30" s="306" t="s">
        <v>170</v>
      </c>
      <c r="C30" s="307">
        <v>201262</v>
      </c>
      <c r="D30" s="364">
        <v>0.9</v>
      </c>
      <c r="E30" s="307">
        <v>252397</v>
      </c>
      <c r="F30" s="363">
        <v>1.1000000000000001</v>
      </c>
      <c r="G30" s="307">
        <v>286853</v>
      </c>
      <c r="H30" s="362">
        <v>1.5</v>
      </c>
      <c r="I30" s="307">
        <v>226209</v>
      </c>
      <c r="J30" s="362">
        <v>1.2</v>
      </c>
      <c r="K30" s="307">
        <v>233360</v>
      </c>
      <c r="L30" s="362">
        <v>1.2</v>
      </c>
    </row>
    <row r="31" spans="2:12" s="47" customFormat="1" ht="25.5" customHeight="1">
      <c r="B31" s="306" t="s">
        <v>138</v>
      </c>
      <c r="C31" s="307">
        <v>2174734</v>
      </c>
      <c r="D31" s="364">
        <v>9.9</v>
      </c>
      <c r="E31" s="307">
        <v>3493114</v>
      </c>
      <c r="F31" s="363">
        <v>15.4</v>
      </c>
      <c r="G31" s="307">
        <v>930075</v>
      </c>
      <c r="H31" s="362">
        <v>4.9000000000000004</v>
      </c>
      <c r="I31" s="307">
        <v>1098300</v>
      </c>
      <c r="J31" s="362">
        <v>5.9</v>
      </c>
      <c r="K31" s="307">
        <v>695088</v>
      </c>
      <c r="L31" s="362">
        <v>3.6</v>
      </c>
    </row>
    <row r="32" spans="2:12" s="49" customFormat="1" ht="6" customHeight="1">
      <c r="B32" s="112"/>
      <c r="C32" s="113"/>
      <c r="D32" s="113"/>
      <c r="E32" s="113"/>
      <c r="F32" s="113"/>
      <c r="G32" s="113"/>
      <c r="H32" s="114"/>
      <c r="I32" s="113"/>
      <c r="J32" s="114"/>
      <c r="K32" s="113"/>
      <c r="L32" s="114"/>
    </row>
    <row r="33" spans="2:12" s="49" customFormat="1" ht="17.25" customHeight="1">
      <c r="B33" s="357" t="s">
        <v>124</v>
      </c>
      <c r="C33" s="357"/>
      <c r="D33" s="357"/>
      <c r="E33" s="357"/>
      <c r="F33" s="357"/>
      <c r="G33" s="357"/>
      <c r="H33" s="115"/>
      <c r="I33" s="357"/>
      <c r="J33" s="115"/>
    </row>
    <row r="34" spans="2:12" s="49" customFormat="1" ht="15">
      <c r="B34" s="51"/>
      <c r="C34" s="115"/>
      <c r="D34" s="115"/>
      <c r="E34" s="115"/>
      <c r="F34" s="53"/>
      <c r="G34" s="366"/>
      <c r="H34" s="366"/>
      <c r="I34" s="366" t="s">
        <v>333</v>
      </c>
      <c r="J34" s="366"/>
      <c r="K34" s="366"/>
      <c r="L34" s="366"/>
    </row>
    <row r="35" spans="2:12">
      <c r="C35" s="49"/>
      <c r="D35" s="49"/>
      <c r="E35" s="49"/>
      <c r="G35" s="49"/>
      <c r="H35" s="49"/>
      <c r="I35" s="49"/>
      <c r="J35" s="49"/>
      <c r="K35" s="49"/>
      <c r="L35" s="49"/>
    </row>
    <row r="36" spans="2:12">
      <c r="C36" s="49"/>
      <c r="D36" s="49"/>
      <c r="E36" s="49"/>
      <c r="G36" s="49"/>
      <c r="H36" s="49"/>
      <c r="I36" s="49"/>
      <c r="J36" s="49"/>
      <c r="K36" s="49"/>
      <c r="L36" s="49"/>
    </row>
    <row r="37" spans="2:12">
      <c r="C37" s="49"/>
      <c r="D37" s="49"/>
      <c r="E37" s="49"/>
      <c r="G37" s="49"/>
      <c r="H37" s="49"/>
      <c r="I37" s="49"/>
      <c r="J37" s="49"/>
      <c r="K37" s="49"/>
      <c r="L37" s="49"/>
    </row>
  </sheetData>
  <mergeCells count="7">
    <mergeCell ref="K4:L4"/>
    <mergeCell ref="B1:J1"/>
    <mergeCell ref="B4:B5"/>
    <mergeCell ref="C4:D4"/>
    <mergeCell ref="E4:F4"/>
    <mergeCell ref="G4:H4"/>
    <mergeCell ref="I4:J4"/>
  </mergeCells>
  <phoneticPr fontId="8"/>
  <printOptions horizontalCentered="1"/>
  <pageMargins left="0.32692307692307693" right="0.35433070866141736" top="0.98425196850393681" bottom="0.59055118110236227" header="0.31496062992125984" footer="0.35433070866141736"/>
  <pageSetup paperSize="9" scale="8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1"/>
  <sheetViews>
    <sheetView showGridLines="0" topLeftCell="A28" zoomScale="85" zoomScaleNormal="85" zoomScaleSheetLayoutView="70" workbookViewId="0">
      <selection activeCell="P24" sqref="P24"/>
    </sheetView>
  </sheetViews>
  <sheetFormatPr defaultColWidth="10.625" defaultRowHeight="14.25"/>
  <cols>
    <col min="1" max="1" width="4.375" style="2" customWidth="1"/>
    <col min="2" max="2" width="20.75" style="2" customWidth="1"/>
    <col min="3" max="3" width="14.5" style="2" customWidth="1"/>
    <col min="4" max="4" width="9.125" style="2" customWidth="1"/>
    <col min="5" max="5" width="14.5" style="2" customWidth="1"/>
    <col min="6" max="6" width="9.125" style="2" customWidth="1"/>
    <col min="7" max="7" width="14.5" style="2" customWidth="1"/>
    <col min="8" max="8" width="9.125" style="2" customWidth="1"/>
    <col min="9" max="9" width="14.5" style="2" customWidth="1"/>
    <col min="10" max="10" width="9.125" style="2" customWidth="1"/>
    <col min="11" max="11" width="14.5" style="2" customWidth="1"/>
    <col min="12" max="12" width="9.125" style="2" customWidth="1"/>
    <col min="13" max="27" width="7" style="2" customWidth="1"/>
    <col min="28" max="256" width="10.625" style="2"/>
    <col min="257" max="257" width="3.625" style="2" customWidth="1"/>
    <col min="258" max="258" width="22.625" style="2" customWidth="1"/>
    <col min="259" max="259" width="13.75" style="2" customWidth="1"/>
    <col min="260" max="260" width="6.875" style="2" customWidth="1"/>
    <col min="261" max="261" width="13.875" style="2" customWidth="1"/>
    <col min="262" max="262" width="6.875" style="2" customWidth="1"/>
    <col min="263" max="263" width="14" style="2" customWidth="1"/>
    <col min="264" max="264" width="6.75" style="2" customWidth="1"/>
    <col min="265" max="265" width="14" style="2" customWidth="1"/>
    <col min="266" max="266" width="6.625" style="2" customWidth="1"/>
    <col min="267" max="267" width="14" style="2" customWidth="1"/>
    <col min="268" max="268" width="6.625" style="2" customWidth="1"/>
    <col min="269" max="512" width="10.625" style="2"/>
    <col min="513" max="513" width="3.625" style="2" customWidth="1"/>
    <col min="514" max="514" width="22.625" style="2" customWidth="1"/>
    <col min="515" max="515" width="13.75" style="2" customWidth="1"/>
    <col min="516" max="516" width="6.875" style="2" customWidth="1"/>
    <col min="517" max="517" width="13.875" style="2" customWidth="1"/>
    <col min="518" max="518" width="6.875" style="2" customWidth="1"/>
    <col min="519" max="519" width="14" style="2" customWidth="1"/>
    <col min="520" max="520" width="6.75" style="2" customWidth="1"/>
    <col min="521" max="521" width="14" style="2" customWidth="1"/>
    <col min="522" max="522" width="6.625" style="2" customWidth="1"/>
    <col min="523" max="523" width="14" style="2" customWidth="1"/>
    <col min="524" max="524" width="6.625" style="2" customWidth="1"/>
    <col min="525" max="768" width="10.625" style="2"/>
    <col min="769" max="769" width="3.625" style="2" customWidth="1"/>
    <col min="770" max="770" width="22.625" style="2" customWidth="1"/>
    <col min="771" max="771" width="13.75" style="2" customWidth="1"/>
    <col min="772" max="772" width="6.875" style="2" customWidth="1"/>
    <col min="773" max="773" width="13.875" style="2" customWidth="1"/>
    <col min="774" max="774" width="6.875" style="2" customWidth="1"/>
    <col min="775" max="775" width="14" style="2" customWidth="1"/>
    <col min="776" max="776" width="6.75" style="2" customWidth="1"/>
    <col min="777" max="777" width="14" style="2" customWidth="1"/>
    <col min="778" max="778" width="6.625" style="2" customWidth="1"/>
    <col min="779" max="779" width="14" style="2" customWidth="1"/>
    <col min="780" max="780" width="6.625" style="2" customWidth="1"/>
    <col min="781" max="1024" width="10.625" style="2"/>
    <col min="1025" max="1025" width="3.625" style="2" customWidth="1"/>
    <col min="1026" max="1026" width="22.625" style="2" customWidth="1"/>
    <col min="1027" max="1027" width="13.75" style="2" customWidth="1"/>
    <col min="1028" max="1028" width="6.875" style="2" customWidth="1"/>
    <col min="1029" max="1029" width="13.875" style="2" customWidth="1"/>
    <col min="1030" max="1030" width="6.875" style="2" customWidth="1"/>
    <col min="1031" max="1031" width="14" style="2" customWidth="1"/>
    <col min="1032" max="1032" width="6.75" style="2" customWidth="1"/>
    <col min="1033" max="1033" width="14" style="2" customWidth="1"/>
    <col min="1034" max="1034" width="6.625" style="2" customWidth="1"/>
    <col min="1035" max="1035" width="14" style="2" customWidth="1"/>
    <col min="1036" max="1036" width="6.625" style="2" customWidth="1"/>
    <col min="1037" max="1280" width="10.625" style="2"/>
    <col min="1281" max="1281" width="3.625" style="2" customWidth="1"/>
    <col min="1282" max="1282" width="22.625" style="2" customWidth="1"/>
    <col min="1283" max="1283" width="13.75" style="2" customWidth="1"/>
    <col min="1284" max="1284" width="6.875" style="2" customWidth="1"/>
    <col min="1285" max="1285" width="13.875" style="2" customWidth="1"/>
    <col min="1286" max="1286" width="6.875" style="2" customWidth="1"/>
    <col min="1287" max="1287" width="14" style="2" customWidth="1"/>
    <col min="1288" max="1288" width="6.75" style="2" customWidth="1"/>
    <col min="1289" max="1289" width="14" style="2" customWidth="1"/>
    <col min="1290" max="1290" width="6.625" style="2" customWidth="1"/>
    <col min="1291" max="1291" width="14" style="2" customWidth="1"/>
    <col min="1292" max="1292" width="6.625" style="2" customWidth="1"/>
    <col min="1293" max="1536" width="10.625" style="2"/>
    <col min="1537" max="1537" width="3.625" style="2" customWidth="1"/>
    <col min="1538" max="1538" width="22.625" style="2" customWidth="1"/>
    <col min="1539" max="1539" width="13.75" style="2" customWidth="1"/>
    <col min="1540" max="1540" width="6.875" style="2" customWidth="1"/>
    <col min="1541" max="1541" width="13.875" style="2" customWidth="1"/>
    <col min="1542" max="1542" width="6.875" style="2" customWidth="1"/>
    <col min="1543" max="1543" width="14" style="2" customWidth="1"/>
    <col min="1544" max="1544" width="6.75" style="2" customWidth="1"/>
    <col min="1545" max="1545" width="14" style="2" customWidth="1"/>
    <col min="1546" max="1546" width="6.625" style="2" customWidth="1"/>
    <col min="1547" max="1547" width="14" style="2" customWidth="1"/>
    <col min="1548" max="1548" width="6.625" style="2" customWidth="1"/>
    <col min="1549" max="1792" width="10.625" style="2"/>
    <col min="1793" max="1793" width="3.625" style="2" customWidth="1"/>
    <col min="1794" max="1794" width="22.625" style="2" customWidth="1"/>
    <col min="1795" max="1795" width="13.75" style="2" customWidth="1"/>
    <col min="1796" max="1796" width="6.875" style="2" customWidth="1"/>
    <col min="1797" max="1797" width="13.875" style="2" customWidth="1"/>
    <col min="1798" max="1798" width="6.875" style="2" customWidth="1"/>
    <col min="1799" max="1799" width="14" style="2" customWidth="1"/>
    <col min="1800" max="1800" width="6.75" style="2" customWidth="1"/>
    <col min="1801" max="1801" width="14" style="2" customWidth="1"/>
    <col min="1802" max="1802" width="6.625" style="2" customWidth="1"/>
    <col min="1803" max="1803" width="14" style="2" customWidth="1"/>
    <col min="1804" max="1804" width="6.625" style="2" customWidth="1"/>
    <col min="1805" max="2048" width="10.625" style="2"/>
    <col min="2049" max="2049" width="3.625" style="2" customWidth="1"/>
    <col min="2050" max="2050" width="22.625" style="2" customWidth="1"/>
    <col min="2051" max="2051" width="13.75" style="2" customWidth="1"/>
    <col min="2052" max="2052" width="6.875" style="2" customWidth="1"/>
    <col min="2053" max="2053" width="13.875" style="2" customWidth="1"/>
    <col min="2054" max="2054" width="6.875" style="2" customWidth="1"/>
    <col min="2055" max="2055" width="14" style="2" customWidth="1"/>
    <col min="2056" max="2056" width="6.75" style="2" customWidth="1"/>
    <col min="2057" max="2057" width="14" style="2" customWidth="1"/>
    <col min="2058" max="2058" width="6.625" style="2" customWidth="1"/>
    <col min="2059" max="2059" width="14" style="2" customWidth="1"/>
    <col min="2060" max="2060" width="6.625" style="2" customWidth="1"/>
    <col min="2061" max="2304" width="10.625" style="2"/>
    <col min="2305" max="2305" width="3.625" style="2" customWidth="1"/>
    <col min="2306" max="2306" width="22.625" style="2" customWidth="1"/>
    <col min="2307" max="2307" width="13.75" style="2" customWidth="1"/>
    <col min="2308" max="2308" width="6.875" style="2" customWidth="1"/>
    <col min="2309" max="2309" width="13.875" style="2" customWidth="1"/>
    <col min="2310" max="2310" width="6.875" style="2" customWidth="1"/>
    <col min="2311" max="2311" width="14" style="2" customWidth="1"/>
    <col min="2312" max="2312" width="6.75" style="2" customWidth="1"/>
    <col min="2313" max="2313" width="14" style="2" customWidth="1"/>
    <col min="2314" max="2314" width="6.625" style="2" customWidth="1"/>
    <col min="2315" max="2315" width="14" style="2" customWidth="1"/>
    <col min="2316" max="2316" width="6.625" style="2" customWidth="1"/>
    <col min="2317" max="2560" width="10.625" style="2"/>
    <col min="2561" max="2561" width="3.625" style="2" customWidth="1"/>
    <col min="2562" max="2562" width="22.625" style="2" customWidth="1"/>
    <col min="2563" max="2563" width="13.75" style="2" customWidth="1"/>
    <col min="2564" max="2564" width="6.875" style="2" customWidth="1"/>
    <col min="2565" max="2565" width="13.875" style="2" customWidth="1"/>
    <col min="2566" max="2566" width="6.875" style="2" customWidth="1"/>
    <col min="2567" max="2567" width="14" style="2" customWidth="1"/>
    <col min="2568" max="2568" width="6.75" style="2" customWidth="1"/>
    <col min="2569" max="2569" width="14" style="2" customWidth="1"/>
    <col min="2570" max="2570" width="6.625" style="2" customWidth="1"/>
    <col min="2571" max="2571" width="14" style="2" customWidth="1"/>
    <col min="2572" max="2572" width="6.625" style="2" customWidth="1"/>
    <col min="2573" max="2816" width="10.625" style="2"/>
    <col min="2817" max="2817" width="3.625" style="2" customWidth="1"/>
    <col min="2818" max="2818" width="22.625" style="2" customWidth="1"/>
    <col min="2819" max="2819" width="13.75" style="2" customWidth="1"/>
    <col min="2820" max="2820" width="6.875" style="2" customWidth="1"/>
    <col min="2821" max="2821" width="13.875" style="2" customWidth="1"/>
    <col min="2822" max="2822" width="6.875" style="2" customWidth="1"/>
    <col min="2823" max="2823" width="14" style="2" customWidth="1"/>
    <col min="2824" max="2824" width="6.75" style="2" customWidth="1"/>
    <col min="2825" max="2825" width="14" style="2" customWidth="1"/>
    <col min="2826" max="2826" width="6.625" style="2" customWidth="1"/>
    <col min="2827" max="2827" width="14" style="2" customWidth="1"/>
    <col min="2828" max="2828" width="6.625" style="2" customWidth="1"/>
    <col min="2829" max="3072" width="10.625" style="2"/>
    <col min="3073" max="3073" width="3.625" style="2" customWidth="1"/>
    <col min="3074" max="3074" width="22.625" style="2" customWidth="1"/>
    <col min="3075" max="3075" width="13.75" style="2" customWidth="1"/>
    <col min="3076" max="3076" width="6.875" style="2" customWidth="1"/>
    <col min="3077" max="3077" width="13.875" style="2" customWidth="1"/>
    <col min="3078" max="3078" width="6.875" style="2" customWidth="1"/>
    <col min="3079" max="3079" width="14" style="2" customWidth="1"/>
    <col min="3080" max="3080" width="6.75" style="2" customWidth="1"/>
    <col min="3081" max="3081" width="14" style="2" customWidth="1"/>
    <col min="3082" max="3082" width="6.625" style="2" customWidth="1"/>
    <col min="3083" max="3083" width="14" style="2" customWidth="1"/>
    <col min="3084" max="3084" width="6.625" style="2" customWidth="1"/>
    <col min="3085" max="3328" width="10.625" style="2"/>
    <col min="3329" max="3329" width="3.625" style="2" customWidth="1"/>
    <col min="3330" max="3330" width="22.625" style="2" customWidth="1"/>
    <col min="3331" max="3331" width="13.75" style="2" customWidth="1"/>
    <col min="3332" max="3332" width="6.875" style="2" customWidth="1"/>
    <col min="3333" max="3333" width="13.875" style="2" customWidth="1"/>
    <col min="3334" max="3334" width="6.875" style="2" customWidth="1"/>
    <col min="3335" max="3335" width="14" style="2" customWidth="1"/>
    <col min="3336" max="3336" width="6.75" style="2" customWidth="1"/>
    <col min="3337" max="3337" width="14" style="2" customWidth="1"/>
    <col min="3338" max="3338" width="6.625" style="2" customWidth="1"/>
    <col min="3339" max="3339" width="14" style="2" customWidth="1"/>
    <col min="3340" max="3340" width="6.625" style="2" customWidth="1"/>
    <col min="3341" max="3584" width="10.625" style="2"/>
    <col min="3585" max="3585" width="3.625" style="2" customWidth="1"/>
    <col min="3586" max="3586" width="22.625" style="2" customWidth="1"/>
    <col min="3587" max="3587" width="13.75" style="2" customWidth="1"/>
    <col min="3588" max="3588" width="6.875" style="2" customWidth="1"/>
    <col min="3589" max="3589" width="13.875" style="2" customWidth="1"/>
    <col min="3590" max="3590" width="6.875" style="2" customWidth="1"/>
    <col min="3591" max="3591" width="14" style="2" customWidth="1"/>
    <col min="3592" max="3592" width="6.75" style="2" customWidth="1"/>
    <col min="3593" max="3593" width="14" style="2" customWidth="1"/>
    <col min="3594" max="3594" width="6.625" style="2" customWidth="1"/>
    <col min="3595" max="3595" width="14" style="2" customWidth="1"/>
    <col min="3596" max="3596" width="6.625" style="2" customWidth="1"/>
    <col min="3597" max="3840" width="10.625" style="2"/>
    <col min="3841" max="3841" width="3.625" style="2" customWidth="1"/>
    <col min="3842" max="3842" width="22.625" style="2" customWidth="1"/>
    <col min="3843" max="3843" width="13.75" style="2" customWidth="1"/>
    <col min="3844" max="3844" width="6.875" style="2" customWidth="1"/>
    <col min="3845" max="3845" width="13.875" style="2" customWidth="1"/>
    <col min="3846" max="3846" width="6.875" style="2" customWidth="1"/>
    <col min="3847" max="3847" width="14" style="2" customWidth="1"/>
    <col min="3848" max="3848" width="6.75" style="2" customWidth="1"/>
    <col min="3849" max="3849" width="14" style="2" customWidth="1"/>
    <col min="3850" max="3850" width="6.625" style="2" customWidth="1"/>
    <col min="3851" max="3851" width="14" style="2" customWidth="1"/>
    <col min="3852" max="3852" width="6.625" style="2" customWidth="1"/>
    <col min="3853" max="4096" width="10.625" style="2"/>
    <col min="4097" max="4097" width="3.625" style="2" customWidth="1"/>
    <col min="4098" max="4098" width="22.625" style="2" customWidth="1"/>
    <col min="4099" max="4099" width="13.75" style="2" customWidth="1"/>
    <col min="4100" max="4100" width="6.875" style="2" customWidth="1"/>
    <col min="4101" max="4101" width="13.875" style="2" customWidth="1"/>
    <col min="4102" max="4102" width="6.875" style="2" customWidth="1"/>
    <col min="4103" max="4103" width="14" style="2" customWidth="1"/>
    <col min="4104" max="4104" width="6.75" style="2" customWidth="1"/>
    <col min="4105" max="4105" width="14" style="2" customWidth="1"/>
    <col min="4106" max="4106" width="6.625" style="2" customWidth="1"/>
    <col min="4107" max="4107" width="14" style="2" customWidth="1"/>
    <col min="4108" max="4108" width="6.625" style="2" customWidth="1"/>
    <col min="4109" max="4352" width="10.625" style="2"/>
    <col min="4353" max="4353" width="3.625" style="2" customWidth="1"/>
    <col min="4354" max="4354" width="22.625" style="2" customWidth="1"/>
    <col min="4355" max="4355" width="13.75" style="2" customWidth="1"/>
    <col min="4356" max="4356" width="6.875" style="2" customWidth="1"/>
    <col min="4357" max="4357" width="13.875" style="2" customWidth="1"/>
    <col min="4358" max="4358" width="6.875" style="2" customWidth="1"/>
    <col min="4359" max="4359" width="14" style="2" customWidth="1"/>
    <col min="4360" max="4360" width="6.75" style="2" customWidth="1"/>
    <col min="4361" max="4361" width="14" style="2" customWidth="1"/>
    <col min="4362" max="4362" width="6.625" style="2" customWidth="1"/>
    <col min="4363" max="4363" width="14" style="2" customWidth="1"/>
    <col min="4364" max="4364" width="6.625" style="2" customWidth="1"/>
    <col min="4365" max="4608" width="10.625" style="2"/>
    <col min="4609" max="4609" width="3.625" style="2" customWidth="1"/>
    <col min="4610" max="4610" width="22.625" style="2" customWidth="1"/>
    <col min="4611" max="4611" width="13.75" style="2" customWidth="1"/>
    <col min="4612" max="4612" width="6.875" style="2" customWidth="1"/>
    <col min="4613" max="4613" width="13.875" style="2" customWidth="1"/>
    <col min="4614" max="4614" width="6.875" style="2" customWidth="1"/>
    <col min="4615" max="4615" width="14" style="2" customWidth="1"/>
    <col min="4616" max="4616" width="6.75" style="2" customWidth="1"/>
    <col min="4617" max="4617" width="14" style="2" customWidth="1"/>
    <col min="4618" max="4618" width="6.625" style="2" customWidth="1"/>
    <col min="4619" max="4619" width="14" style="2" customWidth="1"/>
    <col min="4620" max="4620" width="6.625" style="2" customWidth="1"/>
    <col min="4621" max="4864" width="10.625" style="2"/>
    <col min="4865" max="4865" width="3.625" style="2" customWidth="1"/>
    <col min="4866" max="4866" width="22.625" style="2" customWidth="1"/>
    <col min="4867" max="4867" width="13.75" style="2" customWidth="1"/>
    <col min="4868" max="4868" width="6.875" style="2" customWidth="1"/>
    <col min="4869" max="4869" width="13.875" style="2" customWidth="1"/>
    <col min="4870" max="4870" width="6.875" style="2" customWidth="1"/>
    <col min="4871" max="4871" width="14" style="2" customWidth="1"/>
    <col min="4872" max="4872" width="6.75" style="2" customWidth="1"/>
    <col min="4873" max="4873" width="14" style="2" customWidth="1"/>
    <col min="4874" max="4874" width="6.625" style="2" customWidth="1"/>
    <col min="4875" max="4875" width="14" style="2" customWidth="1"/>
    <col min="4876" max="4876" width="6.625" style="2" customWidth="1"/>
    <col min="4877" max="5120" width="10.625" style="2"/>
    <col min="5121" max="5121" width="3.625" style="2" customWidth="1"/>
    <col min="5122" max="5122" width="22.625" style="2" customWidth="1"/>
    <col min="5123" max="5123" width="13.75" style="2" customWidth="1"/>
    <col min="5124" max="5124" width="6.875" style="2" customWidth="1"/>
    <col min="5125" max="5125" width="13.875" style="2" customWidth="1"/>
    <col min="5126" max="5126" width="6.875" style="2" customWidth="1"/>
    <col min="5127" max="5127" width="14" style="2" customWidth="1"/>
    <col min="5128" max="5128" width="6.75" style="2" customWidth="1"/>
    <col min="5129" max="5129" width="14" style="2" customWidth="1"/>
    <col min="5130" max="5130" width="6.625" style="2" customWidth="1"/>
    <col min="5131" max="5131" width="14" style="2" customWidth="1"/>
    <col min="5132" max="5132" width="6.625" style="2" customWidth="1"/>
    <col min="5133" max="5376" width="10.625" style="2"/>
    <col min="5377" max="5377" width="3.625" style="2" customWidth="1"/>
    <col min="5378" max="5378" width="22.625" style="2" customWidth="1"/>
    <col min="5379" max="5379" width="13.75" style="2" customWidth="1"/>
    <col min="5380" max="5380" width="6.875" style="2" customWidth="1"/>
    <col min="5381" max="5381" width="13.875" style="2" customWidth="1"/>
    <col min="5382" max="5382" width="6.875" style="2" customWidth="1"/>
    <col min="5383" max="5383" width="14" style="2" customWidth="1"/>
    <col min="5384" max="5384" width="6.75" style="2" customWidth="1"/>
    <col min="5385" max="5385" width="14" style="2" customWidth="1"/>
    <col min="5386" max="5386" width="6.625" style="2" customWidth="1"/>
    <col min="5387" max="5387" width="14" style="2" customWidth="1"/>
    <col min="5388" max="5388" width="6.625" style="2" customWidth="1"/>
    <col min="5389" max="5632" width="10.625" style="2"/>
    <col min="5633" max="5633" width="3.625" style="2" customWidth="1"/>
    <col min="5634" max="5634" width="22.625" style="2" customWidth="1"/>
    <col min="5635" max="5635" width="13.75" style="2" customWidth="1"/>
    <col min="5636" max="5636" width="6.875" style="2" customWidth="1"/>
    <col min="5637" max="5637" width="13.875" style="2" customWidth="1"/>
    <col min="5638" max="5638" width="6.875" style="2" customWidth="1"/>
    <col min="5639" max="5639" width="14" style="2" customWidth="1"/>
    <col min="5640" max="5640" width="6.75" style="2" customWidth="1"/>
    <col min="5641" max="5641" width="14" style="2" customWidth="1"/>
    <col min="5642" max="5642" width="6.625" style="2" customWidth="1"/>
    <col min="5643" max="5643" width="14" style="2" customWidth="1"/>
    <col min="5644" max="5644" width="6.625" style="2" customWidth="1"/>
    <col min="5645" max="5888" width="10.625" style="2"/>
    <col min="5889" max="5889" width="3.625" style="2" customWidth="1"/>
    <col min="5890" max="5890" width="22.625" style="2" customWidth="1"/>
    <col min="5891" max="5891" width="13.75" style="2" customWidth="1"/>
    <col min="5892" max="5892" width="6.875" style="2" customWidth="1"/>
    <col min="5893" max="5893" width="13.875" style="2" customWidth="1"/>
    <col min="5894" max="5894" width="6.875" style="2" customWidth="1"/>
    <col min="5895" max="5895" width="14" style="2" customWidth="1"/>
    <col min="5896" max="5896" width="6.75" style="2" customWidth="1"/>
    <col min="5897" max="5897" width="14" style="2" customWidth="1"/>
    <col min="5898" max="5898" width="6.625" style="2" customWidth="1"/>
    <col min="5899" max="5899" width="14" style="2" customWidth="1"/>
    <col min="5900" max="5900" width="6.625" style="2" customWidth="1"/>
    <col min="5901" max="6144" width="10.625" style="2"/>
    <col min="6145" max="6145" width="3.625" style="2" customWidth="1"/>
    <col min="6146" max="6146" width="22.625" style="2" customWidth="1"/>
    <col min="6147" max="6147" width="13.75" style="2" customWidth="1"/>
    <col min="6148" max="6148" width="6.875" style="2" customWidth="1"/>
    <col min="6149" max="6149" width="13.875" style="2" customWidth="1"/>
    <col min="6150" max="6150" width="6.875" style="2" customWidth="1"/>
    <col min="6151" max="6151" width="14" style="2" customWidth="1"/>
    <col min="6152" max="6152" width="6.75" style="2" customWidth="1"/>
    <col min="6153" max="6153" width="14" style="2" customWidth="1"/>
    <col min="6154" max="6154" width="6.625" style="2" customWidth="1"/>
    <col min="6155" max="6155" width="14" style="2" customWidth="1"/>
    <col min="6156" max="6156" width="6.625" style="2" customWidth="1"/>
    <col min="6157" max="6400" width="10.625" style="2"/>
    <col min="6401" max="6401" width="3.625" style="2" customWidth="1"/>
    <col min="6402" max="6402" width="22.625" style="2" customWidth="1"/>
    <col min="6403" max="6403" width="13.75" style="2" customWidth="1"/>
    <col min="6404" max="6404" width="6.875" style="2" customWidth="1"/>
    <col min="6405" max="6405" width="13.875" style="2" customWidth="1"/>
    <col min="6406" max="6406" width="6.875" style="2" customWidth="1"/>
    <col min="6407" max="6407" width="14" style="2" customWidth="1"/>
    <col min="6408" max="6408" width="6.75" style="2" customWidth="1"/>
    <col min="6409" max="6409" width="14" style="2" customWidth="1"/>
    <col min="6410" max="6410" width="6.625" style="2" customWidth="1"/>
    <col min="6411" max="6411" width="14" style="2" customWidth="1"/>
    <col min="6412" max="6412" width="6.625" style="2" customWidth="1"/>
    <col min="6413" max="6656" width="10.625" style="2"/>
    <col min="6657" max="6657" width="3.625" style="2" customWidth="1"/>
    <col min="6658" max="6658" width="22.625" style="2" customWidth="1"/>
    <col min="6659" max="6659" width="13.75" style="2" customWidth="1"/>
    <col min="6660" max="6660" width="6.875" style="2" customWidth="1"/>
    <col min="6661" max="6661" width="13.875" style="2" customWidth="1"/>
    <col min="6662" max="6662" width="6.875" style="2" customWidth="1"/>
    <col min="6663" max="6663" width="14" style="2" customWidth="1"/>
    <col min="6664" max="6664" width="6.75" style="2" customWidth="1"/>
    <col min="6665" max="6665" width="14" style="2" customWidth="1"/>
    <col min="6666" max="6666" width="6.625" style="2" customWidth="1"/>
    <col min="6667" max="6667" width="14" style="2" customWidth="1"/>
    <col min="6668" max="6668" width="6.625" style="2" customWidth="1"/>
    <col min="6669" max="6912" width="10.625" style="2"/>
    <col min="6913" max="6913" width="3.625" style="2" customWidth="1"/>
    <col min="6914" max="6914" width="22.625" style="2" customWidth="1"/>
    <col min="6915" max="6915" width="13.75" style="2" customWidth="1"/>
    <col min="6916" max="6916" width="6.875" style="2" customWidth="1"/>
    <col min="6917" max="6917" width="13.875" style="2" customWidth="1"/>
    <col min="6918" max="6918" width="6.875" style="2" customWidth="1"/>
    <col min="6919" max="6919" width="14" style="2" customWidth="1"/>
    <col min="6920" max="6920" width="6.75" style="2" customWidth="1"/>
    <col min="6921" max="6921" width="14" style="2" customWidth="1"/>
    <col min="6922" max="6922" width="6.625" style="2" customWidth="1"/>
    <col min="6923" max="6923" width="14" style="2" customWidth="1"/>
    <col min="6924" max="6924" width="6.625" style="2" customWidth="1"/>
    <col min="6925" max="7168" width="10.625" style="2"/>
    <col min="7169" max="7169" width="3.625" style="2" customWidth="1"/>
    <col min="7170" max="7170" width="22.625" style="2" customWidth="1"/>
    <col min="7171" max="7171" width="13.75" style="2" customWidth="1"/>
    <col min="7172" max="7172" width="6.875" style="2" customWidth="1"/>
    <col min="7173" max="7173" width="13.875" style="2" customWidth="1"/>
    <col min="7174" max="7174" width="6.875" style="2" customWidth="1"/>
    <col min="7175" max="7175" width="14" style="2" customWidth="1"/>
    <col min="7176" max="7176" width="6.75" style="2" customWidth="1"/>
    <col min="7177" max="7177" width="14" style="2" customWidth="1"/>
    <col min="7178" max="7178" width="6.625" style="2" customWidth="1"/>
    <col min="7179" max="7179" width="14" style="2" customWidth="1"/>
    <col min="7180" max="7180" width="6.625" style="2" customWidth="1"/>
    <col min="7181" max="7424" width="10.625" style="2"/>
    <col min="7425" max="7425" width="3.625" style="2" customWidth="1"/>
    <col min="7426" max="7426" width="22.625" style="2" customWidth="1"/>
    <col min="7427" max="7427" width="13.75" style="2" customWidth="1"/>
    <col min="7428" max="7428" width="6.875" style="2" customWidth="1"/>
    <col min="7429" max="7429" width="13.875" style="2" customWidth="1"/>
    <col min="7430" max="7430" width="6.875" style="2" customWidth="1"/>
    <col min="7431" max="7431" width="14" style="2" customWidth="1"/>
    <col min="7432" max="7432" width="6.75" style="2" customWidth="1"/>
    <col min="7433" max="7433" width="14" style="2" customWidth="1"/>
    <col min="7434" max="7434" width="6.625" style="2" customWidth="1"/>
    <col min="7435" max="7435" width="14" style="2" customWidth="1"/>
    <col min="7436" max="7436" width="6.625" style="2" customWidth="1"/>
    <col min="7437" max="7680" width="10.625" style="2"/>
    <col min="7681" max="7681" width="3.625" style="2" customWidth="1"/>
    <col min="7682" max="7682" width="22.625" style="2" customWidth="1"/>
    <col min="7683" max="7683" width="13.75" style="2" customWidth="1"/>
    <col min="7684" max="7684" width="6.875" style="2" customWidth="1"/>
    <col min="7685" max="7685" width="13.875" style="2" customWidth="1"/>
    <col min="7686" max="7686" width="6.875" style="2" customWidth="1"/>
    <col min="7687" max="7687" width="14" style="2" customWidth="1"/>
    <col min="7688" max="7688" width="6.75" style="2" customWidth="1"/>
    <col min="7689" max="7689" width="14" style="2" customWidth="1"/>
    <col min="7690" max="7690" width="6.625" style="2" customWidth="1"/>
    <col min="7691" max="7691" width="14" style="2" customWidth="1"/>
    <col min="7692" max="7692" width="6.625" style="2" customWidth="1"/>
    <col min="7693" max="7936" width="10.625" style="2"/>
    <col min="7937" max="7937" width="3.625" style="2" customWidth="1"/>
    <col min="7938" max="7938" width="22.625" style="2" customWidth="1"/>
    <col min="7939" max="7939" width="13.75" style="2" customWidth="1"/>
    <col min="7940" max="7940" width="6.875" style="2" customWidth="1"/>
    <col min="7941" max="7941" width="13.875" style="2" customWidth="1"/>
    <col min="7942" max="7942" width="6.875" style="2" customWidth="1"/>
    <col min="7943" max="7943" width="14" style="2" customWidth="1"/>
    <col min="7944" max="7944" width="6.75" style="2" customWidth="1"/>
    <col min="7945" max="7945" width="14" style="2" customWidth="1"/>
    <col min="7946" max="7946" width="6.625" style="2" customWidth="1"/>
    <col min="7947" max="7947" width="14" style="2" customWidth="1"/>
    <col min="7948" max="7948" width="6.625" style="2" customWidth="1"/>
    <col min="7949" max="8192" width="10.625" style="2"/>
    <col min="8193" max="8193" width="3.625" style="2" customWidth="1"/>
    <col min="8194" max="8194" width="22.625" style="2" customWidth="1"/>
    <col min="8195" max="8195" width="13.75" style="2" customWidth="1"/>
    <col min="8196" max="8196" width="6.875" style="2" customWidth="1"/>
    <col min="8197" max="8197" width="13.875" style="2" customWidth="1"/>
    <col min="8198" max="8198" width="6.875" style="2" customWidth="1"/>
    <col min="8199" max="8199" width="14" style="2" customWidth="1"/>
    <col min="8200" max="8200" width="6.75" style="2" customWidth="1"/>
    <col min="8201" max="8201" width="14" style="2" customWidth="1"/>
    <col min="8202" max="8202" width="6.625" style="2" customWidth="1"/>
    <col min="8203" max="8203" width="14" style="2" customWidth="1"/>
    <col min="8204" max="8204" width="6.625" style="2" customWidth="1"/>
    <col min="8205" max="8448" width="10.625" style="2"/>
    <col min="8449" max="8449" width="3.625" style="2" customWidth="1"/>
    <col min="8450" max="8450" width="22.625" style="2" customWidth="1"/>
    <col min="8451" max="8451" width="13.75" style="2" customWidth="1"/>
    <col min="8452" max="8452" width="6.875" style="2" customWidth="1"/>
    <col min="8453" max="8453" width="13.875" style="2" customWidth="1"/>
    <col min="8454" max="8454" width="6.875" style="2" customWidth="1"/>
    <col min="8455" max="8455" width="14" style="2" customWidth="1"/>
    <col min="8456" max="8456" width="6.75" style="2" customWidth="1"/>
    <col min="8457" max="8457" width="14" style="2" customWidth="1"/>
    <col min="8458" max="8458" width="6.625" style="2" customWidth="1"/>
    <col min="8459" max="8459" width="14" style="2" customWidth="1"/>
    <col min="8460" max="8460" width="6.625" style="2" customWidth="1"/>
    <col min="8461" max="8704" width="10.625" style="2"/>
    <col min="8705" max="8705" width="3.625" style="2" customWidth="1"/>
    <col min="8706" max="8706" width="22.625" style="2" customWidth="1"/>
    <col min="8707" max="8707" width="13.75" style="2" customWidth="1"/>
    <col min="8708" max="8708" width="6.875" style="2" customWidth="1"/>
    <col min="8709" max="8709" width="13.875" style="2" customWidth="1"/>
    <col min="8710" max="8710" width="6.875" style="2" customWidth="1"/>
    <col min="8711" max="8711" width="14" style="2" customWidth="1"/>
    <col min="8712" max="8712" width="6.75" style="2" customWidth="1"/>
    <col min="8713" max="8713" width="14" style="2" customWidth="1"/>
    <col min="8714" max="8714" width="6.625" style="2" customWidth="1"/>
    <col min="8715" max="8715" width="14" style="2" customWidth="1"/>
    <col min="8716" max="8716" width="6.625" style="2" customWidth="1"/>
    <col min="8717" max="8960" width="10.625" style="2"/>
    <col min="8961" max="8961" width="3.625" style="2" customWidth="1"/>
    <col min="8962" max="8962" width="22.625" style="2" customWidth="1"/>
    <col min="8963" max="8963" width="13.75" style="2" customWidth="1"/>
    <col min="8964" max="8964" width="6.875" style="2" customWidth="1"/>
    <col min="8965" max="8965" width="13.875" style="2" customWidth="1"/>
    <col min="8966" max="8966" width="6.875" style="2" customWidth="1"/>
    <col min="8967" max="8967" width="14" style="2" customWidth="1"/>
    <col min="8968" max="8968" width="6.75" style="2" customWidth="1"/>
    <col min="8969" max="8969" width="14" style="2" customWidth="1"/>
    <col min="8970" max="8970" width="6.625" style="2" customWidth="1"/>
    <col min="8971" max="8971" width="14" style="2" customWidth="1"/>
    <col min="8972" max="8972" width="6.625" style="2" customWidth="1"/>
    <col min="8973" max="9216" width="10.625" style="2"/>
    <col min="9217" max="9217" width="3.625" style="2" customWidth="1"/>
    <col min="9218" max="9218" width="22.625" style="2" customWidth="1"/>
    <col min="9219" max="9219" width="13.75" style="2" customWidth="1"/>
    <col min="9220" max="9220" width="6.875" style="2" customWidth="1"/>
    <col min="9221" max="9221" width="13.875" style="2" customWidth="1"/>
    <col min="9222" max="9222" width="6.875" style="2" customWidth="1"/>
    <col min="9223" max="9223" width="14" style="2" customWidth="1"/>
    <col min="9224" max="9224" width="6.75" style="2" customWidth="1"/>
    <col min="9225" max="9225" width="14" style="2" customWidth="1"/>
    <col min="9226" max="9226" width="6.625" style="2" customWidth="1"/>
    <col min="9227" max="9227" width="14" style="2" customWidth="1"/>
    <col min="9228" max="9228" width="6.625" style="2" customWidth="1"/>
    <col min="9229" max="9472" width="10.625" style="2"/>
    <col min="9473" max="9473" width="3.625" style="2" customWidth="1"/>
    <col min="9474" max="9474" width="22.625" style="2" customWidth="1"/>
    <col min="9475" max="9475" width="13.75" style="2" customWidth="1"/>
    <col min="9476" max="9476" width="6.875" style="2" customWidth="1"/>
    <col min="9477" max="9477" width="13.875" style="2" customWidth="1"/>
    <col min="9478" max="9478" width="6.875" style="2" customWidth="1"/>
    <col min="9479" max="9479" width="14" style="2" customWidth="1"/>
    <col min="9480" max="9480" width="6.75" style="2" customWidth="1"/>
    <col min="9481" max="9481" width="14" style="2" customWidth="1"/>
    <col min="9482" max="9482" width="6.625" style="2" customWidth="1"/>
    <col min="9483" max="9483" width="14" style="2" customWidth="1"/>
    <col min="9484" max="9484" width="6.625" style="2" customWidth="1"/>
    <col min="9485" max="9728" width="10.625" style="2"/>
    <col min="9729" max="9729" width="3.625" style="2" customWidth="1"/>
    <col min="9730" max="9730" width="22.625" style="2" customWidth="1"/>
    <col min="9731" max="9731" width="13.75" style="2" customWidth="1"/>
    <col min="9732" max="9732" width="6.875" style="2" customWidth="1"/>
    <col min="9733" max="9733" width="13.875" style="2" customWidth="1"/>
    <col min="9734" max="9734" width="6.875" style="2" customWidth="1"/>
    <col min="9735" max="9735" width="14" style="2" customWidth="1"/>
    <col min="9736" max="9736" width="6.75" style="2" customWidth="1"/>
    <col min="9737" max="9737" width="14" style="2" customWidth="1"/>
    <col min="9738" max="9738" width="6.625" style="2" customWidth="1"/>
    <col min="9739" max="9739" width="14" style="2" customWidth="1"/>
    <col min="9740" max="9740" width="6.625" style="2" customWidth="1"/>
    <col min="9741" max="9984" width="10.625" style="2"/>
    <col min="9985" max="9985" width="3.625" style="2" customWidth="1"/>
    <col min="9986" max="9986" width="22.625" style="2" customWidth="1"/>
    <col min="9987" max="9987" width="13.75" style="2" customWidth="1"/>
    <col min="9988" max="9988" width="6.875" style="2" customWidth="1"/>
    <col min="9989" max="9989" width="13.875" style="2" customWidth="1"/>
    <col min="9990" max="9990" width="6.875" style="2" customWidth="1"/>
    <col min="9991" max="9991" width="14" style="2" customWidth="1"/>
    <col min="9992" max="9992" width="6.75" style="2" customWidth="1"/>
    <col min="9993" max="9993" width="14" style="2" customWidth="1"/>
    <col min="9994" max="9994" width="6.625" style="2" customWidth="1"/>
    <col min="9995" max="9995" width="14" style="2" customWidth="1"/>
    <col min="9996" max="9996" width="6.625" style="2" customWidth="1"/>
    <col min="9997" max="10240" width="10.625" style="2"/>
    <col min="10241" max="10241" width="3.625" style="2" customWidth="1"/>
    <col min="10242" max="10242" width="22.625" style="2" customWidth="1"/>
    <col min="10243" max="10243" width="13.75" style="2" customWidth="1"/>
    <col min="10244" max="10244" width="6.875" style="2" customWidth="1"/>
    <col min="10245" max="10245" width="13.875" style="2" customWidth="1"/>
    <col min="10246" max="10246" width="6.875" style="2" customWidth="1"/>
    <col min="10247" max="10247" width="14" style="2" customWidth="1"/>
    <col min="10248" max="10248" width="6.75" style="2" customWidth="1"/>
    <col min="10249" max="10249" width="14" style="2" customWidth="1"/>
    <col min="10250" max="10250" width="6.625" style="2" customWidth="1"/>
    <col min="10251" max="10251" width="14" style="2" customWidth="1"/>
    <col min="10252" max="10252" width="6.625" style="2" customWidth="1"/>
    <col min="10253" max="10496" width="10.625" style="2"/>
    <col min="10497" max="10497" width="3.625" style="2" customWidth="1"/>
    <col min="10498" max="10498" width="22.625" style="2" customWidth="1"/>
    <col min="10499" max="10499" width="13.75" style="2" customWidth="1"/>
    <col min="10500" max="10500" width="6.875" style="2" customWidth="1"/>
    <col min="10501" max="10501" width="13.875" style="2" customWidth="1"/>
    <col min="10502" max="10502" width="6.875" style="2" customWidth="1"/>
    <col min="10503" max="10503" width="14" style="2" customWidth="1"/>
    <col min="10504" max="10504" width="6.75" style="2" customWidth="1"/>
    <col min="10505" max="10505" width="14" style="2" customWidth="1"/>
    <col min="10506" max="10506" width="6.625" style="2" customWidth="1"/>
    <col min="10507" max="10507" width="14" style="2" customWidth="1"/>
    <col min="10508" max="10508" width="6.625" style="2" customWidth="1"/>
    <col min="10509" max="10752" width="10.625" style="2"/>
    <col min="10753" max="10753" width="3.625" style="2" customWidth="1"/>
    <col min="10754" max="10754" width="22.625" style="2" customWidth="1"/>
    <col min="10755" max="10755" width="13.75" style="2" customWidth="1"/>
    <col min="10756" max="10756" width="6.875" style="2" customWidth="1"/>
    <col min="10757" max="10757" width="13.875" style="2" customWidth="1"/>
    <col min="10758" max="10758" width="6.875" style="2" customWidth="1"/>
    <col min="10759" max="10759" width="14" style="2" customWidth="1"/>
    <col min="10760" max="10760" width="6.75" style="2" customWidth="1"/>
    <col min="10761" max="10761" width="14" style="2" customWidth="1"/>
    <col min="10762" max="10762" width="6.625" style="2" customWidth="1"/>
    <col min="10763" max="10763" width="14" style="2" customWidth="1"/>
    <col min="10764" max="10764" width="6.625" style="2" customWidth="1"/>
    <col min="10765" max="11008" width="10.625" style="2"/>
    <col min="11009" max="11009" width="3.625" style="2" customWidth="1"/>
    <col min="11010" max="11010" width="22.625" style="2" customWidth="1"/>
    <col min="11011" max="11011" width="13.75" style="2" customWidth="1"/>
    <col min="11012" max="11012" width="6.875" style="2" customWidth="1"/>
    <col min="11013" max="11013" width="13.875" style="2" customWidth="1"/>
    <col min="11014" max="11014" width="6.875" style="2" customWidth="1"/>
    <col min="11015" max="11015" width="14" style="2" customWidth="1"/>
    <col min="11016" max="11016" width="6.75" style="2" customWidth="1"/>
    <col min="11017" max="11017" width="14" style="2" customWidth="1"/>
    <col min="11018" max="11018" width="6.625" style="2" customWidth="1"/>
    <col min="11019" max="11019" width="14" style="2" customWidth="1"/>
    <col min="11020" max="11020" width="6.625" style="2" customWidth="1"/>
    <col min="11021" max="11264" width="10.625" style="2"/>
    <col min="11265" max="11265" width="3.625" style="2" customWidth="1"/>
    <col min="11266" max="11266" width="22.625" style="2" customWidth="1"/>
    <col min="11267" max="11267" width="13.75" style="2" customWidth="1"/>
    <col min="11268" max="11268" width="6.875" style="2" customWidth="1"/>
    <col min="11269" max="11269" width="13.875" style="2" customWidth="1"/>
    <col min="11270" max="11270" width="6.875" style="2" customWidth="1"/>
    <col min="11271" max="11271" width="14" style="2" customWidth="1"/>
    <col min="11272" max="11272" width="6.75" style="2" customWidth="1"/>
    <col min="11273" max="11273" width="14" style="2" customWidth="1"/>
    <col min="11274" max="11274" width="6.625" style="2" customWidth="1"/>
    <col min="11275" max="11275" width="14" style="2" customWidth="1"/>
    <col min="11276" max="11276" width="6.625" style="2" customWidth="1"/>
    <col min="11277" max="11520" width="10.625" style="2"/>
    <col min="11521" max="11521" width="3.625" style="2" customWidth="1"/>
    <col min="11522" max="11522" width="22.625" style="2" customWidth="1"/>
    <col min="11523" max="11523" width="13.75" style="2" customWidth="1"/>
    <col min="11524" max="11524" width="6.875" style="2" customWidth="1"/>
    <col min="11525" max="11525" width="13.875" style="2" customWidth="1"/>
    <col min="11526" max="11526" width="6.875" style="2" customWidth="1"/>
    <col min="11527" max="11527" width="14" style="2" customWidth="1"/>
    <col min="11528" max="11528" width="6.75" style="2" customWidth="1"/>
    <col min="11529" max="11529" width="14" style="2" customWidth="1"/>
    <col min="11530" max="11530" width="6.625" style="2" customWidth="1"/>
    <col min="11531" max="11531" width="14" style="2" customWidth="1"/>
    <col min="11532" max="11532" width="6.625" style="2" customWidth="1"/>
    <col min="11533" max="11776" width="10.625" style="2"/>
    <col min="11777" max="11777" width="3.625" style="2" customWidth="1"/>
    <col min="11778" max="11778" width="22.625" style="2" customWidth="1"/>
    <col min="11779" max="11779" width="13.75" style="2" customWidth="1"/>
    <col min="11780" max="11780" width="6.875" style="2" customWidth="1"/>
    <col min="11781" max="11781" width="13.875" style="2" customWidth="1"/>
    <col min="11782" max="11782" width="6.875" style="2" customWidth="1"/>
    <col min="11783" max="11783" width="14" style="2" customWidth="1"/>
    <col min="11784" max="11784" width="6.75" style="2" customWidth="1"/>
    <col min="11785" max="11785" width="14" style="2" customWidth="1"/>
    <col min="11786" max="11786" width="6.625" style="2" customWidth="1"/>
    <col min="11787" max="11787" width="14" style="2" customWidth="1"/>
    <col min="11788" max="11788" width="6.625" style="2" customWidth="1"/>
    <col min="11789" max="12032" width="10.625" style="2"/>
    <col min="12033" max="12033" width="3.625" style="2" customWidth="1"/>
    <col min="12034" max="12034" width="22.625" style="2" customWidth="1"/>
    <col min="12035" max="12035" width="13.75" style="2" customWidth="1"/>
    <col min="12036" max="12036" width="6.875" style="2" customWidth="1"/>
    <col min="12037" max="12037" width="13.875" style="2" customWidth="1"/>
    <col min="12038" max="12038" width="6.875" style="2" customWidth="1"/>
    <col min="12039" max="12039" width="14" style="2" customWidth="1"/>
    <col min="12040" max="12040" width="6.75" style="2" customWidth="1"/>
    <col min="12041" max="12041" width="14" style="2" customWidth="1"/>
    <col min="12042" max="12042" width="6.625" style="2" customWidth="1"/>
    <col min="12043" max="12043" width="14" style="2" customWidth="1"/>
    <col min="12044" max="12044" width="6.625" style="2" customWidth="1"/>
    <col min="12045" max="12288" width="10.625" style="2"/>
    <col min="12289" max="12289" width="3.625" style="2" customWidth="1"/>
    <col min="12290" max="12290" width="22.625" style="2" customWidth="1"/>
    <col min="12291" max="12291" width="13.75" style="2" customWidth="1"/>
    <col min="12292" max="12292" width="6.875" style="2" customWidth="1"/>
    <col min="12293" max="12293" width="13.875" style="2" customWidth="1"/>
    <col min="12294" max="12294" width="6.875" style="2" customWidth="1"/>
    <col min="12295" max="12295" width="14" style="2" customWidth="1"/>
    <col min="12296" max="12296" width="6.75" style="2" customWidth="1"/>
    <col min="12297" max="12297" width="14" style="2" customWidth="1"/>
    <col min="12298" max="12298" width="6.625" style="2" customWidth="1"/>
    <col min="12299" max="12299" width="14" style="2" customWidth="1"/>
    <col min="12300" max="12300" width="6.625" style="2" customWidth="1"/>
    <col min="12301" max="12544" width="10.625" style="2"/>
    <col min="12545" max="12545" width="3.625" style="2" customWidth="1"/>
    <col min="12546" max="12546" width="22.625" style="2" customWidth="1"/>
    <col min="12547" max="12547" width="13.75" style="2" customWidth="1"/>
    <col min="12548" max="12548" width="6.875" style="2" customWidth="1"/>
    <col min="12549" max="12549" width="13.875" style="2" customWidth="1"/>
    <col min="12550" max="12550" width="6.875" style="2" customWidth="1"/>
    <col min="12551" max="12551" width="14" style="2" customWidth="1"/>
    <col min="12552" max="12552" width="6.75" style="2" customWidth="1"/>
    <col min="12553" max="12553" width="14" style="2" customWidth="1"/>
    <col min="12554" max="12554" width="6.625" style="2" customWidth="1"/>
    <col min="12555" max="12555" width="14" style="2" customWidth="1"/>
    <col min="12556" max="12556" width="6.625" style="2" customWidth="1"/>
    <col min="12557" max="12800" width="10.625" style="2"/>
    <col min="12801" max="12801" width="3.625" style="2" customWidth="1"/>
    <col min="12802" max="12802" width="22.625" style="2" customWidth="1"/>
    <col min="12803" max="12803" width="13.75" style="2" customWidth="1"/>
    <col min="12804" max="12804" width="6.875" style="2" customWidth="1"/>
    <col min="12805" max="12805" width="13.875" style="2" customWidth="1"/>
    <col min="12806" max="12806" width="6.875" style="2" customWidth="1"/>
    <col min="12807" max="12807" width="14" style="2" customWidth="1"/>
    <col min="12808" max="12808" width="6.75" style="2" customWidth="1"/>
    <col min="12809" max="12809" width="14" style="2" customWidth="1"/>
    <col min="12810" max="12810" width="6.625" style="2" customWidth="1"/>
    <col min="12811" max="12811" width="14" style="2" customWidth="1"/>
    <col min="12812" max="12812" width="6.625" style="2" customWidth="1"/>
    <col min="12813" max="13056" width="10.625" style="2"/>
    <col min="13057" max="13057" width="3.625" style="2" customWidth="1"/>
    <col min="13058" max="13058" width="22.625" style="2" customWidth="1"/>
    <col min="13059" max="13059" width="13.75" style="2" customWidth="1"/>
    <col min="13060" max="13060" width="6.875" style="2" customWidth="1"/>
    <col min="13061" max="13061" width="13.875" style="2" customWidth="1"/>
    <col min="13062" max="13062" width="6.875" style="2" customWidth="1"/>
    <col min="13063" max="13063" width="14" style="2" customWidth="1"/>
    <col min="13064" max="13064" width="6.75" style="2" customWidth="1"/>
    <col min="13065" max="13065" width="14" style="2" customWidth="1"/>
    <col min="13066" max="13066" width="6.625" style="2" customWidth="1"/>
    <col min="13067" max="13067" width="14" style="2" customWidth="1"/>
    <col min="13068" max="13068" width="6.625" style="2" customWidth="1"/>
    <col min="13069" max="13312" width="10.625" style="2"/>
    <col min="13313" max="13313" width="3.625" style="2" customWidth="1"/>
    <col min="13314" max="13314" width="22.625" style="2" customWidth="1"/>
    <col min="13315" max="13315" width="13.75" style="2" customWidth="1"/>
    <col min="13316" max="13316" width="6.875" style="2" customWidth="1"/>
    <col min="13317" max="13317" width="13.875" style="2" customWidth="1"/>
    <col min="13318" max="13318" width="6.875" style="2" customWidth="1"/>
    <col min="13319" max="13319" width="14" style="2" customWidth="1"/>
    <col min="13320" max="13320" width="6.75" style="2" customWidth="1"/>
    <col min="13321" max="13321" width="14" style="2" customWidth="1"/>
    <col min="13322" max="13322" width="6.625" style="2" customWidth="1"/>
    <col min="13323" max="13323" width="14" style="2" customWidth="1"/>
    <col min="13324" max="13324" width="6.625" style="2" customWidth="1"/>
    <col min="13325" max="13568" width="10.625" style="2"/>
    <col min="13569" max="13569" width="3.625" style="2" customWidth="1"/>
    <col min="13570" max="13570" width="22.625" style="2" customWidth="1"/>
    <col min="13571" max="13571" width="13.75" style="2" customWidth="1"/>
    <col min="13572" max="13572" width="6.875" style="2" customWidth="1"/>
    <col min="13573" max="13573" width="13.875" style="2" customWidth="1"/>
    <col min="13574" max="13574" width="6.875" style="2" customWidth="1"/>
    <col min="13575" max="13575" width="14" style="2" customWidth="1"/>
    <col min="13576" max="13576" width="6.75" style="2" customWidth="1"/>
    <col min="13577" max="13577" width="14" style="2" customWidth="1"/>
    <col min="13578" max="13578" width="6.625" style="2" customWidth="1"/>
    <col min="13579" max="13579" width="14" style="2" customWidth="1"/>
    <col min="13580" max="13580" width="6.625" style="2" customWidth="1"/>
    <col min="13581" max="13824" width="10.625" style="2"/>
    <col min="13825" max="13825" width="3.625" style="2" customWidth="1"/>
    <col min="13826" max="13826" width="22.625" style="2" customWidth="1"/>
    <col min="13827" max="13827" width="13.75" style="2" customWidth="1"/>
    <col min="13828" max="13828" width="6.875" style="2" customWidth="1"/>
    <col min="13829" max="13829" width="13.875" style="2" customWidth="1"/>
    <col min="13830" max="13830" width="6.875" style="2" customWidth="1"/>
    <col min="13831" max="13831" width="14" style="2" customWidth="1"/>
    <col min="13832" max="13832" width="6.75" style="2" customWidth="1"/>
    <col min="13833" max="13833" width="14" style="2" customWidth="1"/>
    <col min="13834" max="13834" width="6.625" style="2" customWidth="1"/>
    <col min="13835" max="13835" width="14" style="2" customWidth="1"/>
    <col min="13836" max="13836" width="6.625" style="2" customWidth="1"/>
    <col min="13837" max="14080" width="10.625" style="2"/>
    <col min="14081" max="14081" width="3.625" style="2" customWidth="1"/>
    <col min="14082" max="14082" width="22.625" style="2" customWidth="1"/>
    <col min="14083" max="14083" width="13.75" style="2" customWidth="1"/>
    <col min="14084" max="14084" width="6.875" style="2" customWidth="1"/>
    <col min="14085" max="14085" width="13.875" style="2" customWidth="1"/>
    <col min="14086" max="14086" width="6.875" style="2" customWidth="1"/>
    <col min="14087" max="14087" width="14" style="2" customWidth="1"/>
    <col min="14088" max="14088" width="6.75" style="2" customWidth="1"/>
    <col min="14089" max="14089" width="14" style="2" customWidth="1"/>
    <col min="14090" max="14090" width="6.625" style="2" customWidth="1"/>
    <col min="14091" max="14091" width="14" style="2" customWidth="1"/>
    <col min="14092" max="14092" width="6.625" style="2" customWidth="1"/>
    <col min="14093" max="14336" width="10.625" style="2"/>
    <col min="14337" max="14337" width="3.625" style="2" customWidth="1"/>
    <col min="14338" max="14338" width="22.625" style="2" customWidth="1"/>
    <col min="14339" max="14339" width="13.75" style="2" customWidth="1"/>
    <col min="14340" max="14340" width="6.875" style="2" customWidth="1"/>
    <col min="14341" max="14341" width="13.875" style="2" customWidth="1"/>
    <col min="14342" max="14342" width="6.875" style="2" customWidth="1"/>
    <col min="14343" max="14343" width="14" style="2" customWidth="1"/>
    <col min="14344" max="14344" width="6.75" style="2" customWidth="1"/>
    <col min="14345" max="14345" width="14" style="2" customWidth="1"/>
    <col min="14346" max="14346" width="6.625" style="2" customWidth="1"/>
    <col min="14347" max="14347" width="14" style="2" customWidth="1"/>
    <col min="14348" max="14348" width="6.625" style="2" customWidth="1"/>
    <col min="14349" max="14592" width="10.625" style="2"/>
    <col min="14593" max="14593" width="3.625" style="2" customWidth="1"/>
    <col min="14594" max="14594" width="22.625" style="2" customWidth="1"/>
    <col min="14595" max="14595" width="13.75" style="2" customWidth="1"/>
    <col min="14596" max="14596" width="6.875" style="2" customWidth="1"/>
    <col min="14597" max="14597" width="13.875" style="2" customWidth="1"/>
    <col min="14598" max="14598" width="6.875" style="2" customWidth="1"/>
    <col min="14599" max="14599" width="14" style="2" customWidth="1"/>
    <col min="14600" max="14600" width="6.75" style="2" customWidth="1"/>
    <col min="14601" max="14601" width="14" style="2" customWidth="1"/>
    <col min="14602" max="14602" width="6.625" style="2" customWidth="1"/>
    <col min="14603" max="14603" width="14" style="2" customWidth="1"/>
    <col min="14604" max="14604" width="6.625" style="2" customWidth="1"/>
    <col min="14605" max="14848" width="10.625" style="2"/>
    <col min="14849" max="14849" width="3.625" style="2" customWidth="1"/>
    <col min="14850" max="14850" width="22.625" style="2" customWidth="1"/>
    <col min="14851" max="14851" width="13.75" style="2" customWidth="1"/>
    <col min="14852" max="14852" width="6.875" style="2" customWidth="1"/>
    <col min="14853" max="14853" width="13.875" style="2" customWidth="1"/>
    <col min="14854" max="14854" width="6.875" style="2" customWidth="1"/>
    <col min="14855" max="14855" width="14" style="2" customWidth="1"/>
    <col min="14856" max="14856" width="6.75" style="2" customWidth="1"/>
    <col min="14857" max="14857" width="14" style="2" customWidth="1"/>
    <col min="14858" max="14858" width="6.625" style="2" customWidth="1"/>
    <col min="14859" max="14859" width="14" style="2" customWidth="1"/>
    <col min="14860" max="14860" width="6.625" style="2" customWidth="1"/>
    <col min="14861" max="15104" width="10.625" style="2"/>
    <col min="15105" max="15105" width="3.625" style="2" customWidth="1"/>
    <col min="15106" max="15106" width="22.625" style="2" customWidth="1"/>
    <col min="15107" max="15107" width="13.75" style="2" customWidth="1"/>
    <col min="15108" max="15108" width="6.875" style="2" customWidth="1"/>
    <col min="15109" max="15109" width="13.875" style="2" customWidth="1"/>
    <col min="15110" max="15110" width="6.875" style="2" customWidth="1"/>
    <col min="15111" max="15111" width="14" style="2" customWidth="1"/>
    <col min="15112" max="15112" width="6.75" style="2" customWidth="1"/>
    <col min="15113" max="15113" width="14" style="2" customWidth="1"/>
    <col min="15114" max="15114" width="6.625" style="2" customWidth="1"/>
    <col min="15115" max="15115" width="14" style="2" customWidth="1"/>
    <col min="15116" max="15116" width="6.625" style="2" customWidth="1"/>
    <col min="15117" max="15360" width="10.625" style="2"/>
    <col min="15361" max="15361" width="3.625" style="2" customWidth="1"/>
    <col min="15362" max="15362" width="22.625" style="2" customWidth="1"/>
    <col min="15363" max="15363" width="13.75" style="2" customWidth="1"/>
    <col min="15364" max="15364" width="6.875" style="2" customWidth="1"/>
    <col min="15365" max="15365" width="13.875" style="2" customWidth="1"/>
    <col min="15366" max="15366" width="6.875" style="2" customWidth="1"/>
    <col min="15367" max="15367" width="14" style="2" customWidth="1"/>
    <col min="15368" max="15368" width="6.75" style="2" customWidth="1"/>
    <col min="15369" max="15369" width="14" style="2" customWidth="1"/>
    <col min="15370" max="15370" width="6.625" style="2" customWidth="1"/>
    <col min="15371" max="15371" width="14" style="2" customWidth="1"/>
    <col min="15372" max="15372" width="6.625" style="2" customWidth="1"/>
    <col min="15373" max="15616" width="10.625" style="2"/>
    <col min="15617" max="15617" width="3.625" style="2" customWidth="1"/>
    <col min="15618" max="15618" width="22.625" style="2" customWidth="1"/>
    <col min="15619" max="15619" width="13.75" style="2" customWidth="1"/>
    <col min="15620" max="15620" width="6.875" style="2" customWidth="1"/>
    <col min="15621" max="15621" width="13.875" style="2" customWidth="1"/>
    <col min="15622" max="15622" width="6.875" style="2" customWidth="1"/>
    <col min="15623" max="15623" width="14" style="2" customWidth="1"/>
    <col min="15624" max="15624" width="6.75" style="2" customWidth="1"/>
    <col min="15625" max="15625" width="14" style="2" customWidth="1"/>
    <col min="15626" max="15626" width="6.625" style="2" customWidth="1"/>
    <col min="15627" max="15627" width="14" style="2" customWidth="1"/>
    <col min="15628" max="15628" width="6.625" style="2" customWidth="1"/>
    <col min="15629" max="15872" width="10.625" style="2"/>
    <col min="15873" max="15873" width="3.625" style="2" customWidth="1"/>
    <col min="15874" max="15874" width="22.625" style="2" customWidth="1"/>
    <col min="15875" max="15875" width="13.75" style="2" customWidth="1"/>
    <col min="15876" max="15876" width="6.875" style="2" customWidth="1"/>
    <col min="15877" max="15877" width="13.875" style="2" customWidth="1"/>
    <col min="15878" max="15878" width="6.875" style="2" customWidth="1"/>
    <col min="15879" max="15879" width="14" style="2" customWidth="1"/>
    <col min="15880" max="15880" width="6.75" style="2" customWidth="1"/>
    <col min="15881" max="15881" width="14" style="2" customWidth="1"/>
    <col min="15882" max="15882" width="6.625" style="2" customWidth="1"/>
    <col min="15883" max="15883" width="14" style="2" customWidth="1"/>
    <col min="15884" max="15884" width="6.625" style="2" customWidth="1"/>
    <col min="15885" max="16128" width="10.625" style="2"/>
    <col min="16129" max="16129" width="3.625" style="2" customWidth="1"/>
    <col min="16130" max="16130" width="22.625" style="2" customWidth="1"/>
    <col min="16131" max="16131" width="13.75" style="2" customWidth="1"/>
    <col min="16132" max="16132" width="6.875" style="2" customWidth="1"/>
    <col min="16133" max="16133" width="13.875" style="2" customWidth="1"/>
    <col min="16134" max="16134" width="6.875" style="2" customWidth="1"/>
    <col min="16135" max="16135" width="14" style="2" customWidth="1"/>
    <col min="16136" max="16136" width="6.75" style="2" customWidth="1"/>
    <col min="16137" max="16137" width="14" style="2" customWidth="1"/>
    <col min="16138" max="16138" width="6.625" style="2" customWidth="1"/>
    <col min="16139" max="16139" width="14" style="2" customWidth="1"/>
    <col min="16140" max="16140" width="6.625" style="2" customWidth="1"/>
    <col min="16141" max="16384" width="10.625" style="2"/>
  </cols>
  <sheetData>
    <row r="1" spans="1:12" s="54" customFormat="1" ht="21.75" customHeight="1">
      <c r="A1" s="419" t="s">
        <v>78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s="44" customFormat="1" ht="24" customHeight="1" thickBot="1">
      <c r="A2" s="465"/>
      <c r="B2" s="465"/>
      <c r="C2" s="42"/>
      <c r="D2" s="42"/>
      <c r="E2" s="2"/>
      <c r="F2" s="42"/>
      <c r="G2" s="2"/>
      <c r="H2" s="42"/>
      <c r="I2" s="2"/>
      <c r="J2" s="42"/>
      <c r="K2" s="2"/>
      <c r="L2" s="42" t="s">
        <v>45</v>
      </c>
    </row>
    <row r="3" spans="1:12" s="55" customFormat="1" ht="28.5" customHeight="1" thickTop="1">
      <c r="A3" s="439" t="s">
        <v>91</v>
      </c>
      <c r="B3" s="440"/>
      <c r="C3" s="466" t="s">
        <v>194</v>
      </c>
      <c r="D3" s="467"/>
      <c r="E3" s="466" t="s">
        <v>221</v>
      </c>
      <c r="F3" s="467"/>
      <c r="G3" s="466" t="s">
        <v>272</v>
      </c>
      <c r="H3" s="468"/>
      <c r="I3" s="466" t="s">
        <v>273</v>
      </c>
      <c r="J3" s="468"/>
      <c r="K3" s="466" t="s">
        <v>327</v>
      </c>
      <c r="L3" s="468"/>
    </row>
    <row r="4" spans="1:12" s="46" customFormat="1" ht="28.5" customHeight="1">
      <c r="A4" s="448"/>
      <c r="B4" s="449"/>
      <c r="C4" s="215" t="s">
        <v>106</v>
      </c>
      <c r="D4" s="215" t="s">
        <v>107</v>
      </c>
      <c r="E4" s="215" t="s">
        <v>106</v>
      </c>
      <c r="F4" s="215" t="s">
        <v>107</v>
      </c>
      <c r="G4" s="215" t="s">
        <v>106</v>
      </c>
      <c r="H4" s="215" t="s">
        <v>107</v>
      </c>
      <c r="I4" s="216" t="s">
        <v>106</v>
      </c>
      <c r="J4" s="216" t="s">
        <v>107</v>
      </c>
      <c r="K4" s="216" t="s">
        <v>106</v>
      </c>
      <c r="L4" s="216" t="s">
        <v>107</v>
      </c>
    </row>
    <row r="5" spans="1:12" s="44" customFormat="1" ht="28.5" customHeight="1">
      <c r="A5" s="52" t="s">
        <v>93</v>
      </c>
      <c r="B5" s="217"/>
      <c r="C5" s="116"/>
      <c r="D5" s="6"/>
      <c r="E5" s="116"/>
      <c r="F5" s="6"/>
      <c r="G5" s="116"/>
      <c r="H5" s="6"/>
      <c r="I5" s="274"/>
      <c r="J5" s="115"/>
      <c r="K5" s="274"/>
      <c r="L5" s="115"/>
    </row>
    <row r="6" spans="1:12" s="47" customFormat="1" ht="28.5" customHeight="1">
      <c r="A6" s="463" t="s">
        <v>11</v>
      </c>
      <c r="B6" s="464"/>
      <c r="C6" s="218">
        <f>SUM(C7:C19)</f>
        <v>20885334</v>
      </c>
      <c r="D6" s="117">
        <v>100</v>
      </c>
      <c r="E6" s="218">
        <f>SUM(E7:E19)</f>
        <v>21212360</v>
      </c>
      <c r="F6" s="117">
        <v>100</v>
      </c>
      <c r="G6" s="218">
        <v>17894285</v>
      </c>
      <c r="H6" s="117">
        <v>100</v>
      </c>
      <c r="I6" s="218">
        <f>SUM(I7:I19)</f>
        <v>17762833</v>
      </c>
      <c r="J6" s="367">
        <v>100</v>
      </c>
      <c r="K6" s="218">
        <f>SUM(K7:K19)</f>
        <v>17793155</v>
      </c>
      <c r="L6" s="367">
        <v>100</v>
      </c>
    </row>
    <row r="7" spans="1:12" s="44" customFormat="1" ht="28.5" customHeight="1">
      <c r="A7" s="6"/>
      <c r="B7" s="121" t="s">
        <v>73</v>
      </c>
      <c r="C7" s="119">
        <v>157370</v>
      </c>
      <c r="D7" s="118">
        <f>ROUND((C7/C6)*100,2)</f>
        <v>0.75</v>
      </c>
      <c r="E7" s="119">
        <v>150590</v>
      </c>
      <c r="F7" s="118">
        <f>ROUND((E7/E6)*100,2)</f>
        <v>0.71</v>
      </c>
      <c r="G7" s="119">
        <v>147735</v>
      </c>
      <c r="H7" s="118">
        <f>ROUND((G7/G6)*100,2)</f>
        <v>0.83</v>
      </c>
      <c r="I7" s="119">
        <v>148739</v>
      </c>
      <c r="J7" s="118">
        <f>ROUND((I7/I6)*100,2)</f>
        <v>0.84</v>
      </c>
      <c r="K7" s="119">
        <v>150618</v>
      </c>
      <c r="L7" s="118">
        <f>ROUND((K7/K6)*100,2)</f>
        <v>0.85</v>
      </c>
    </row>
    <row r="8" spans="1:12" s="44" customFormat="1" ht="28.5" customHeight="1">
      <c r="A8" s="164"/>
      <c r="B8" s="121" t="s">
        <v>126</v>
      </c>
      <c r="C8" s="119">
        <v>5271593</v>
      </c>
      <c r="D8" s="118">
        <f>ROUND((C8/C6)*100,2)</f>
        <v>25.24</v>
      </c>
      <c r="E8" s="119">
        <v>2434646</v>
      </c>
      <c r="F8" s="118">
        <f>ROUND((E8/E6)*100,2)</f>
        <v>11.48</v>
      </c>
      <c r="G8" s="119">
        <v>2609062</v>
      </c>
      <c r="H8" s="118">
        <f>ROUND((G8/G6)*100,2)</f>
        <v>14.58</v>
      </c>
      <c r="I8" s="119">
        <v>2503400</v>
      </c>
      <c r="J8" s="118">
        <f>ROUND((I8/I6)*100,2)</f>
        <v>14.09</v>
      </c>
      <c r="K8" s="119">
        <v>2643944</v>
      </c>
      <c r="L8" s="118">
        <f>ROUND((K8/K6)*100,2)</f>
        <v>14.86</v>
      </c>
    </row>
    <row r="9" spans="1:12" s="44" customFormat="1" ht="28.5" customHeight="1">
      <c r="A9" s="165"/>
      <c r="B9" s="121" t="s">
        <v>94</v>
      </c>
      <c r="C9" s="119">
        <v>6671036</v>
      </c>
      <c r="D9" s="118">
        <f>ROUND((C9/C6)*100,2)</f>
        <v>31.94</v>
      </c>
      <c r="E9" s="119">
        <v>7763445</v>
      </c>
      <c r="F9" s="118">
        <f>ROUND((E9/E6)*100,2)</f>
        <v>36.6</v>
      </c>
      <c r="G9" s="119">
        <v>7018644</v>
      </c>
      <c r="H9" s="118">
        <f>ROUND((G9/G6)*100,2)</f>
        <v>39.22</v>
      </c>
      <c r="I9" s="119">
        <v>7078738</v>
      </c>
      <c r="J9" s="118">
        <f>ROUND((I9/I6)*100,2)</f>
        <v>39.85</v>
      </c>
      <c r="K9" s="119">
        <v>7323381</v>
      </c>
      <c r="L9" s="118">
        <f>ROUND((K9/K6)*100,2)</f>
        <v>41.16</v>
      </c>
    </row>
    <row r="10" spans="1:12" s="44" customFormat="1" ht="28.5" customHeight="1">
      <c r="A10" s="164"/>
      <c r="B10" s="121" t="s">
        <v>95</v>
      </c>
      <c r="C10" s="119">
        <v>1065593</v>
      </c>
      <c r="D10" s="118">
        <f>ROUND((C10/C6)*100,2)</f>
        <v>5.0999999999999996</v>
      </c>
      <c r="E10" s="119">
        <v>1168950</v>
      </c>
      <c r="F10" s="118">
        <f>ROUND((E10/E6)*100,2)</f>
        <v>5.51</v>
      </c>
      <c r="G10" s="119">
        <v>1210098</v>
      </c>
      <c r="H10" s="118">
        <f>ROUND((G10/G6)*100,2)</f>
        <v>6.76</v>
      </c>
      <c r="I10" s="119">
        <v>1165407</v>
      </c>
      <c r="J10" s="118">
        <f>ROUND((I10/I6)*100,2)</f>
        <v>6.56</v>
      </c>
      <c r="K10" s="119">
        <v>1293261</v>
      </c>
      <c r="L10" s="118">
        <f>ROUND((K10/K6)*100,2)</f>
        <v>7.27</v>
      </c>
    </row>
    <row r="11" spans="1:12" s="44" customFormat="1" ht="28.5" customHeight="1">
      <c r="A11" s="164"/>
      <c r="B11" s="121" t="s">
        <v>62</v>
      </c>
      <c r="C11" s="120" t="s">
        <v>40</v>
      </c>
      <c r="D11" s="120" t="s">
        <v>40</v>
      </c>
      <c r="E11" s="120" t="s">
        <v>40</v>
      </c>
      <c r="F11" s="120" t="s">
        <v>40</v>
      </c>
      <c r="G11" s="219" t="s">
        <v>40</v>
      </c>
      <c r="H11" s="120" t="s">
        <v>40</v>
      </c>
      <c r="I11" s="220">
        <v>0</v>
      </c>
      <c r="J11" s="220">
        <v>0</v>
      </c>
      <c r="K11" s="220">
        <v>0</v>
      </c>
      <c r="L11" s="220">
        <v>0</v>
      </c>
    </row>
    <row r="12" spans="1:12" s="44" customFormat="1" ht="28.5" customHeight="1">
      <c r="A12" s="164"/>
      <c r="B12" s="121" t="s">
        <v>3</v>
      </c>
      <c r="C12" s="119">
        <v>626509</v>
      </c>
      <c r="D12" s="118">
        <f>ROUND((C12/C6)*100,2)</f>
        <v>3</v>
      </c>
      <c r="E12" s="119">
        <v>1419984</v>
      </c>
      <c r="F12" s="118">
        <f>ROUND((E12/E6)*100,2)</f>
        <v>6.69</v>
      </c>
      <c r="G12" s="119">
        <v>825667</v>
      </c>
      <c r="H12" s="118">
        <f>ROUND((G12/G6)*100,2)</f>
        <v>4.6100000000000003</v>
      </c>
      <c r="I12" s="119">
        <v>750660</v>
      </c>
      <c r="J12" s="118">
        <f>ROUND((I12/I6)*100,2)</f>
        <v>4.2300000000000004</v>
      </c>
      <c r="K12" s="119">
        <v>805536</v>
      </c>
      <c r="L12" s="118">
        <f>ROUND((K12/K6)*100,2)</f>
        <v>4.53</v>
      </c>
    </row>
    <row r="13" spans="1:12" s="44" customFormat="1" ht="28.5" customHeight="1">
      <c r="A13" s="164"/>
      <c r="B13" s="121" t="s">
        <v>96</v>
      </c>
      <c r="C13" s="119">
        <v>725744</v>
      </c>
      <c r="D13" s="118">
        <f>ROUND((C13/C6)*100,2)</f>
        <v>3.47</v>
      </c>
      <c r="E13" s="119">
        <v>387461</v>
      </c>
      <c r="F13" s="118">
        <f>ROUND((E13/E6)*100,2)</f>
        <v>1.83</v>
      </c>
      <c r="G13" s="119">
        <v>615735</v>
      </c>
      <c r="H13" s="118">
        <f>ROUND((G13/G6)*100,2)</f>
        <v>3.44</v>
      </c>
      <c r="I13" s="119">
        <v>400396</v>
      </c>
      <c r="J13" s="118">
        <f>ROUND((I13/I6)*100,2)</f>
        <v>2.25</v>
      </c>
      <c r="K13" s="119">
        <v>513530</v>
      </c>
      <c r="L13" s="118">
        <f>ROUND((K13/K6)*100,2)</f>
        <v>2.89</v>
      </c>
    </row>
    <row r="14" spans="1:12" s="44" customFormat="1" ht="28.5" customHeight="1">
      <c r="A14" s="164"/>
      <c r="B14" s="121" t="s">
        <v>97</v>
      </c>
      <c r="C14" s="119">
        <v>1434342</v>
      </c>
      <c r="D14" s="118">
        <f>ROUND((C14/C6)*100,2)</f>
        <v>6.87</v>
      </c>
      <c r="E14" s="119">
        <v>1633284</v>
      </c>
      <c r="F14" s="118">
        <f>ROUND((E14/E6)*100,2)</f>
        <v>7.7</v>
      </c>
      <c r="G14" s="119">
        <v>1564399</v>
      </c>
      <c r="H14" s="118">
        <f>ROUND((G14/G6)*100,2)</f>
        <v>8.74</v>
      </c>
      <c r="I14" s="119">
        <v>1871991</v>
      </c>
      <c r="J14" s="118">
        <f>ROUND((I14/I6)*100,2)</f>
        <v>10.54</v>
      </c>
      <c r="K14" s="119">
        <v>1335092</v>
      </c>
      <c r="L14" s="118">
        <f>ROUND((K14/K6)*100,2)</f>
        <v>7.5</v>
      </c>
    </row>
    <row r="15" spans="1:12" s="44" customFormat="1" ht="28.5" customHeight="1">
      <c r="A15" s="164"/>
      <c r="B15" s="121" t="s">
        <v>29</v>
      </c>
      <c r="C15" s="119">
        <v>666795</v>
      </c>
      <c r="D15" s="118">
        <f>ROUND((C15/C6)*100,2)</f>
        <v>3.19</v>
      </c>
      <c r="E15" s="119">
        <v>480623</v>
      </c>
      <c r="F15" s="118">
        <f>ROUND((E15/E6)*100,2)</f>
        <v>2.27</v>
      </c>
      <c r="G15" s="119">
        <v>485365</v>
      </c>
      <c r="H15" s="118">
        <f>ROUND((G15/G6)*100,2)</f>
        <v>2.71</v>
      </c>
      <c r="I15" s="119">
        <v>458990</v>
      </c>
      <c r="J15" s="118">
        <f>ROUND((I15/I6)*100,2)</f>
        <v>2.58</v>
      </c>
      <c r="K15" s="119">
        <v>484274</v>
      </c>
      <c r="L15" s="118">
        <f>ROUND((K15/K6)*100,2)</f>
        <v>2.72</v>
      </c>
    </row>
    <row r="16" spans="1:12" s="44" customFormat="1" ht="28.5" customHeight="1">
      <c r="A16" s="164"/>
      <c r="B16" s="121" t="s">
        <v>185</v>
      </c>
      <c r="C16" s="119">
        <v>2625152</v>
      </c>
      <c r="D16" s="118">
        <f>ROUND((C16/C6)*100,2)</f>
        <v>12.57</v>
      </c>
      <c r="E16" s="119">
        <v>4096508</v>
      </c>
      <c r="F16" s="118">
        <f>ROUND((E16/E6)*100,2)</f>
        <v>19.309999999999999</v>
      </c>
      <c r="G16" s="119">
        <v>1641528</v>
      </c>
      <c r="H16" s="118">
        <f>ROUND((G16/G6)*100,2)</f>
        <v>9.17</v>
      </c>
      <c r="I16" s="119">
        <v>1486471</v>
      </c>
      <c r="J16" s="118">
        <f>ROUND((I16/I6)*100,2)</f>
        <v>8.3699999999999992</v>
      </c>
      <c r="K16" s="119">
        <v>1346423</v>
      </c>
      <c r="L16" s="118">
        <f>ROUND((K16/K6)*100,2)</f>
        <v>7.57</v>
      </c>
    </row>
    <row r="17" spans="1:12" s="44" customFormat="1" ht="28.5" customHeight="1">
      <c r="A17" s="164"/>
      <c r="B17" s="121" t="s">
        <v>33</v>
      </c>
      <c r="C17" s="119">
        <v>34012</v>
      </c>
      <c r="D17" s="118">
        <f>ROUND((C17/C6)*100,2)</f>
        <v>0.16</v>
      </c>
      <c r="E17" s="119">
        <v>36695</v>
      </c>
      <c r="F17" s="118">
        <f>ROUND((E17/E6)*100,2)</f>
        <v>0.17</v>
      </c>
      <c r="G17" s="119">
        <v>98584</v>
      </c>
      <c r="H17" s="118">
        <f>ROUND((G17/G6)*100,2)</f>
        <v>0.55000000000000004</v>
      </c>
      <c r="I17" s="119">
        <v>127658</v>
      </c>
      <c r="J17" s="118">
        <f>ROUND((I17/I6)*100,2)</f>
        <v>0.72</v>
      </c>
      <c r="K17" s="119">
        <v>122964</v>
      </c>
      <c r="L17" s="118">
        <f>ROUND((K17/K6)*100,2)</f>
        <v>0.69</v>
      </c>
    </row>
    <row r="18" spans="1:12" s="44" customFormat="1" ht="28.5" customHeight="1">
      <c r="A18" s="164"/>
      <c r="B18" s="121" t="s">
        <v>98</v>
      </c>
      <c r="C18" s="119">
        <v>1607188</v>
      </c>
      <c r="D18" s="118">
        <f>ROUND((C18/C6)*100,2)</f>
        <v>7.7</v>
      </c>
      <c r="E18" s="119">
        <v>1640174</v>
      </c>
      <c r="F18" s="118">
        <f>ROUND((E18/E6)*100,2)</f>
        <v>7.73</v>
      </c>
      <c r="G18" s="119">
        <v>1674881</v>
      </c>
      <c r="H18" s="118">
        <f>ROUND((G18/G6)*100,2)</f>
        <v>9.36</v>
      </c>
      <c r="I18" s="119">
        <v>1770383</v>
      </c>
      <c r="J18" s="118">
        <f>ROUND((I18/I6)*100,2)</f>
        <v>9.9700000000000006</v>
      </c>
      <c r="K18" s="119">
        <v>1774132</v>
      </c>
      <c r="L18" s="118">
        <f>ROUND((K18/K6)*100,2)</f>
        <v>9.9700000000000006</v>
      </c>
    </row>
    <row r="19" spans="1:12" s="44" customFormat="1" ht="28.5" customHeight="1">
      <c r="A19" s="164"/>
      <c r="B19" s="121" t="s">
        <v>5</v>
      </c>
      <c r="C19" s="119" t="s">
        <v>40</v>
      </c>
      <c r="D19" s="122" t="s">
        <v>40</v>
      </c>
      <c r="E19" s="122" t="s">
        <v>40</v>
      </c>
      <c r="F19" s="122" t="s">
        <v>40</v>
      </c>
      <c r="G19" s="170">
        <v>2587</v>
      </c>
      <c r="H19" s="118">
        <f>ROUND((G19/G6)*100,2)</f>
        <v>0.01</v>
      </c>
      <c r="I19" s="170">
        <v>0</v>
      </c>
      <c r="J19" s="170">
        <v>0</v>
      </c>
      <c r="K19" s="170">
        <v>0</v>
      </c>
      <c r="L19" s="170">
        <v>0</v>
      </c>
    </row>
    <row r="20" spans="1:12" s="44" customFormat="1" ht="28.5" customHeight="1">
      <c r="A20" s="123" t="s">
        <v>16</v>
      </c>
      <c r="B20" s="166"/>
      <c r="C20" s="119"/>
      <c r="D20" s="124"/>
      <c r="E20" s="119"/>
      <c r="F20" s="124"/>
      <c r="G20" s="119"/>
      <c r="H20" s="124"/>
      <c r="I20" s="119"/>
      <c r="J20" s="221"/>
      <c r="K20" s="119"/>
      <c r="L20" s="221"/>
    </row>
    <row r="21" spans="1:12" s="46" customFormat="1" ht="28.5" customHeight="1">
      <c r="A21" s="463" t="s">
        <v>11</v>
      </c>
      <c r="B21" s="464"/>
      <c r="C21" s="218">
        <f>C23+C25+C26+C27+C28+C30+C34+C35+C36+C37+C38</f>
        <v>20885334</v>
      </c>
      <c r="D21" s="218">
        <v>100</v>
      </c>
      <c r="E21" s="218">
        <f>E23+E25+E26+E27+E28+E30+E34+E35+E36+E37+E38</f>
        <v>21212360</v>
      </c>
      <c r="F21" s="218">
        <f>F23+F25+F26+F27+F28+F30+F34+F35+F36+F37+F38</f>
        <v>99.990000000000009</v>
      </c>
      <c r="G21" s="218">
        <v>17894285</v>
      </c>
      <c r="H21" s="218">
        <f>H23+H25+H26+H27+H28+H30+H34+H35+H36+H37+H38</f>
        <v>100.01</v>
      </c>
      <c r="I21" s="218">
        <v>17762833</v>
      </c>
      <c r="J21" s="368">
        <v>100</v>
      </c>
      <c r="K21" s="218">
        <f>K23+K25+K26+K27+K28+K30+K34+K35+K36+K37+K38</f>
        <v>17793155</v>
      </c>
      <c r="L21" s="368">
        <v>100</v>
      </c>
    </row>
    <row r="22" spans="1:12" s="44" customFormat="1" ht="28.5" customHeight="1">
      <c r="A22" s="164"/>
      <c r="B22" s="121" t="s">
        <v>44</v>
      </c>
      <c r="C22" s="30"/>
      <c r="D22" s="118"/>
      <c r="E22" s="30"/>
      <c r="F22" s="118"/>
      <c r="G22" s="30"/>
      <c r="H22" s="118"/>
      <c r="I22" s="162"/>
      <c r="J22" s="118"/>
      <c r="K22" s="162"/>
      <c r="L22" s="118"/>
    </row>
    <row r="23" spans="1:12" s="44" customFormat="1" ht="28.5" customHeight="1">
      <c r="A23" s="164"/>
      <c r="B23" s="121" t="s">
        <v>46</v>
      </c>
      <c r="C23" s="119">
        <v>2376127</v>
      </c>
      <c r="D23" s="118">
        <f>ROUND((C23/C21)*100,2)</f>
        <v>11.38</v>
      </c>
      <c r="E23" s="119">
        <v>2397630</v>
      </c>
      <c r="F23" s="118">
        <f>ROUND((E23/E21)*100,2)</f>
        <v>11.3</v>
      </c>
      <c r="G23" s="119">
        <v>2304757</v>
      </c>
      <c r="H23" s="118">
        <f>ROUND((G23/G21)*100,2)</f>
        <v>12.88</v>
      </c>
      <c r="I23" s="119">
        <v>2315128</v>
      </c>
      <c r="J23" s="118">
        <f>ROUND((I23/I21)*100,2)</f>
        <v>13.03</v>
      </c>
      <c r="K23" s="119">
        <v>2577274</v>
      </c>
      <c r="L23" s="118">
        <f>ROUND((K23/K21)*100,2)</f>
        <v>14.48</v>
      </c>
    </row>
    <row r="24" spans="1:12" s="44" customFormat="1" ht="28.5" customHeight="1">
      <c r="A24" s="164"/>
      <c r="B24" s="167" t="s">
        <v>186</v>
      </c>
      <c r="C24" s="119">
        <v>1316165</v>
      </c>
      <c r="D24" s="118">
        <f>ROUND((C24/C21)*100,2)</f>
        <v>6.3</v>
      </c>
      <c r="E24" s="119">
        <v>1324614</v>
      </c>
      <c r="F24" s="118">
        <f>ROUND((E24/E21)*100,2)</f>
        <v>6.24</v>
      </c>
      <c r="G24" s="119">
        <v>1302494</v>
      </c>
      <c r="H24" s="118">
        <f>ROUND((G24/G21)*100,2)</f>
        <v>7.28</v>
      </c>
      <c r="I24" s="119">
        <v>1331175</v>
      </c>
      <c r="J24" s="118">
        <f>ROUND((I24/I21)*100,2)</f>
        <v>7.49</v>
      </c>
      <c r="K24" s="119">
        <v>1440423</v>
      </c>
      <c r="L24" s="118">
        <f>ROUND((K24/K21)*100,2)</f>
        <v>8.1</v>
      </c>
    </row>
    <row r="25" spans="1:12" s="44" customFormat="1" ht="28.5" customHeight="1">
      <c r="A25" s="164"/>
      <c r="B25" s="121" t="s">
        <v>56</v>
      </c>
      <c r="C25" s="119">
        <v>2084171</v>
      </c>
      <c r="D25" s="118">
        <f>ROUND((C25/C21)*100,2)</f>
        <v>9.98</v>
      </c>
      <c r="E25" s="119">
        <v>2332697</v>
      </c>
      <c r="F25" s="118">
        <f>ROUND((E25/E21)*100,2)</f>
        <v>11</v>
      </c>
      <c r="G25" s="119">
        <v>2576647</v>
      </c>
      <c r="H25" s="118">
        <f>ROUND((G25/G21)*100,2)</f>
        <v>14.4</v>
      </c>
      <c r="I25" s="119">
        <v>2387070</v>
      </c>
      <c r="J25" s="118">
        <f>ROUND((I25/I21)*100,2)</f>
        <v>13.44</v>
      </c>
      <c r="K25" s="119">
        <v>2441556</v>
      </c>
      <c r="L25" s="118">
        <f>ROUND((K25/K21)*100,2)</f>
        <v>13.72</v>
      </c>
    </row>
    <row r="26" spans="1:12" s="44" customFormat="1" ht="28.5" customHeight="1">
      <c r="A26" s="164"/>
      <c r="B26" s="121" t="s">
        <v>100</v>
      </c>
      <c r="C26" s="119">
        <v>102605</v>
      </c>
      <c r="D26" s="118">
        <f>ROUND((C26/C21)*100,2)</f>
        <v>0.49</v>
      </c>
      <c r="E26" s="119">
        <v>110310</v>
      </c>
      <c r="F26" s="118">
        <f>ROUND((E26/E21)*100,2)</f>
        <v>0.52</v>
      </c>
      <c r="G26" s="119">
        <v>108474</v>
      </c>
      <c r="H26" s="118">
        <f>ROUND((G26/G21)*100,2)</f>
        <v>0.61</v>
      </c>
      <c r="I26" s="119">
        <v>176474</v>
      </c>
      <c r="J26" s="118">
        <f>ROUND((I26/I21)*100,2)</f>
        <v>0.99</v>
      </c>
      <c r="K26" s="119">
        <v>248244</v>
      </c>
      <c r="L26" s="118">
        <f>ROUND((K26/K21)*100,2)</f>
        <v>1.4</v>
      </c>
    </row>
    <row r="27" spans="1:12" s="44" customFormat="1" ht="28.5" customHeight="1">
      <c r="A27" s="164"/>
      <c r="B27" s="121" t="s">
        <v>102</v>
      </c>
      <c r="C27" s="119">
        <v>4376529</v>
      </c>
      <c r="D27" s="118">
        <f>ROUND((C27/C21)*100,2)</f>
        <v>20.96</v>
      </c>
      <c r="E27" s="119">
        <v>4929017</v>
      </c>
      <c r="F27" s="118">
        <f>ROUND((E27/E21)*100,2)</f>
        <v>23.24</v>
      </c>
      <c r="G27" s="119">
        <v>4707188</v>
      </c>
      <c r="H27" s="118">
        <f>ROUND((G27/G21)*100,2)</f>
        <v>26.31</v>
      </c>
      <c r="I27" s="119">
        <v>4804491</v>
      </c>
      <c r="J27" s="118">
        <v>27</v>
      </c>
      <c r="K27" s="119">
        <v>5039337</v>
      </c>
      <c r="L27" s="118">
        <f>ROUND((K27/K21)*100,2)</f>
        <v>28.32</v>
      </c>
    </row>
    <row r="28" spans="1:12" s="44" customFormat="1" ht="28.5" customHeight="1">
      <c r="A28" s="164"/>
      <c r="B28" s="121" t="s">
        <v>86</v>
      </c>
      <c r="C28" s="119">
        <v>4867109</v>
      </c>
      <c r="D28" s="118">
        <f>ROUND((C28/C21)*100,2)</f>
        <v>23.3</v>
      </c>
      <c r="E28" s="119">
        <v>1975763</v>
      </c>
      <c r="F28" s="118">
        <f>ROUND((E28/E21)*100,2)</f>
        <v>9.31</v>
      </c>
      <c r="G28" s="119">
        <v>2112874</v>
      </c>
      <c r="H28" s="118">
        <f>ROUND((G28/G21)*100,2)</f>
        <v>11.81</v>
      </c>
      <c r="I28" s="119">
        <v>2115277</v>
      </c>
      <c r="J28" s="118">
        <f>ROUND((I28/I21)*100,2)</f>
        <v>11.91</v>
      </c>
      <c r="K28" s="119">
        <v>1921964</v>
      </c>
      <c r="L28" s="118">
        <f>ROUND((K28/K21)*100,2)</f>
        <v>10.8</v>
      </c>
    </row>
    <row r="29" spans="1:12" s="44" customFormat="1" ht="28.5" customHeight="1">
      <c r="A29" s="164"/>
      <c r="B29" s="121" t="s">
        <v>39</v>
      </c>
      <c r="C29" s="30"/>
      <c r="D29" s="118"/>
      <c r="E29" s="30"/>
      <c r="F29" s="118"/>
      <c r="G29" s="222"/>
      <c r="H29" s="118"/>
      <c r="I29" s="223"/>
      <c r="J29" s="118"/>
      <c r="K29" s="223"/>
      <c r="L29" s="118"/>
    </row>
    <row r="30" spans="1:12" s="44" customFormat="1" ht="28.5" customHeight="1">
      <c r="A30" s="164"/>
      <c r="B30" s="121" t="s">
        <v>42</v>
      </c>
      <c r="C30" s="119">
        <v>3407280</v>
      </c>
      <c r="D30" s="118">
        <f>ROUND((C30/C21)*100,2)</f>
        <v>16.309999999999999</v>
      </c>
      <c r="E30" s="119">
        <v>5788326</v>
      </c>
      <c r="F30" s="118">
        <f>ROUND((E30/E21)*100,2)</f>
        <v>27.29</v>
      </c>
      <c r="G30" s="119">
        <v>1995678</v>
      </c>
      <c r="H30" s="118">
        <f>ROUND((G30/G21)*100,2)</f>
        <v>11.15</v>
      </c>
      <c r="I30" s="224">
        <v>1960235</v>
      </c>
      <c r="J30" s="118">
        <v>11</v>
      </c>
      <c r="K30" s="224">
        <v>1321745</v>
      </c>
      <c r="L30" s="118">
        <f>ROUND((K30/K21)*100,2)</f>
        <v>7.43</v>
      </c>
    </row>
    <row r="31" spans="1:12" s="44" customFormat="1" ht="28.5" customHeight="1">
      <c r="A31" s="164"/>
      <c r="B31" s="167" t="s">
        <v>187</v>
      </c>
      <c r="C31" s="119">
        <v>1451153</v>
      </c>
      <c r="D31" s="118">
        <v>6.9</v>
      </c>
      <c r="E31" s="119">
        <v>3642477</v>
      </c>
      <c r="F31" s="118">
        <f>ROUND((E31/E21)*100,2)</f>
        <v>17.170000000000002</v>
      </c>
      <c r="G31" s="119">
        <v>799481</v>
      </c>
      <c r="H31" s="118">
        <f>ROUND((G31/G21)*100,2)</f>
        <v>4.47</v>
      </c>
      <c r="I31" s="119">
        <v>761349</v>
      </c>
      <c r="J31" s="118">
        <v>4.3</v>
      </c>
      <c r="K31" s="119">
        <v>380194</v>
      </c>
      <c r="L31" s="118">
        <f>ROUND((K31/K21)*100,2)</f>
        <v>2.14</v>
      </c>
    </row>
    <row r="32" spans="1:12" s="44" customFormat="1" ht="28.5" customHeight="1">
      <c r="A32" s="164"/>
      <c r="B32" s="167" t="s">
        <v>188</v>
      </c>
      <c r="C32" s="119">
        <v>1943676</v>
      </c>
      <c r="D32" s="118">
        <f>ROUND((C32/C21)*100,2)</f>
        <v>9.31</v>
      </c>
      <c r="E32" s="119">
        <v>2133868</v>
      </c>
      <c r="F32" s="118">
        <f>ROUND((E32/E21)*100,2)</f>
        <v>10.06</v>
      </c>
      <c r="G32" s="219">
        <v>1185326</v>
      </c>
      <c r="H32" s="118">
        <f>ROUND((G32/G21)*100,2)</f>
        <v>6.62</v>
      </c>
      <c r="I32" s="220">
        <v>1178374</v>
      </c>
      <c r="J32" s="118">
        <v>6.6</v>
      </c>
      <c r="K32" s="220">
        <v>887855</v>
      </c>
      <c r="L32" s="118">
        <f>ROUND((K32/K21)*100,2)</f>
        <v>4.99</v>
      </c>
    </row>
    <row r="33" spans="1:12" s="44" customFormat="1" ht="28.5" customHeight="1">
      <c r="A33" s="164"/>
      <c r="B33" s="125" t="s">
        <v>189</v>
      </c>
      <c r="C33" s="120" t="s">
        <v>40</v>
      </c>
      <c r="D33" s="120" t="s">
        <v>40</v>
      </c>
      <c r="E33" s="120" t="s">
        <v>40</v>
      </c>
      <c r="F33" s="120" t="s">
        <v>40</v>
      </c>
      <c r="G33" s="120" t="s">
        <v>227</v>
      </c>
      <c r="H33" s="120" t="s">
        <v>40</v>
      </c>
      <c r="I33" s="225" t="s">
        <v>40</v>
      </c>
      <c r="J33" s="225" t="s">
        <v>40</v>
      </c>
      <c r="K33" s="225" t="s">
        <v>227</v>
      </c>
      <c r="L33" s="225" t="s">
        <v>40</v>
      </c>
    </row>
    <row r="34" spans="1:12" s="44" customFormat="1" ht="28.5" customHeight="1">
      <c r="A34" s="164"/>
      <c r="B34" s="121" t="s">
        <v>8</v>
      </c>
      <c r="C34" s="119">
        <v>34012</v>
      </c>
      <c r="D34" s="120">
        <f>ROUND((C34/C21)*100,2)</f>
        <v>0.16</v>
      </c>
      <c r="E34" s="119">
        <v>36695</v>
      </c>
      <c r="F34" s="120">
        <f>ROUND((E34/E21)*100,2)</f>
        <v>0.17</v>
      </c>
      <c r="G34" s="119">
        <v>98584</v>
      </c>
      <c r="H34" s="120">
        <f>ROUND((G34/G21)*100,2)</f>
        <v>0.55000000000000004</v>
      </c>
      <c r="I34" s="119">
        <v>127658</v>
      </c>
      <c r="J34" s="225">
        <v>0.7</v>
      </c>
      <c r="K34" s="119">
        <v>122964</v>
      </c>
      <c r="L34" s="225">
        <f>ROUND((K34/K21)*100,2)</f>
        <v>0.69</v>
      </c>
    </row>
    <row r="35" spans="1:12" s="44" customFormat="1" ht="28.5" customHeight="1">
      <c r="A35" s="164"/>
      <c r="B35" s="121" t="s">
        <v>98</v>
      </c>
      <c r="C35" s="119">
        <v>1607188</v>
      </c>
      <c r="D35" s="118">
        <f>ROUND((C35/C21)*100,2)</f>
        <v>7.7</v>
      </c>
      <c r="E35" s="119">
        <v>1640174</v>
      </c>
      <c r="F35" s="118">
        <f>ROUND((E35/E21)*100,2)</f>
        <v>7.73</v>
      </c>
      <c r="G35" s="119">
        <v>1674881</v>
      </c>
      <c r="H35" s="118">
        <f>ROUND((G35/G21)*100,2)</f>
        <v>9.36</v>
      </c>
      <c r="I35" s="119">
        <v>1770383</v>
      </c>
      <c r="J35" s="118">
        <v>10</v>
      </c>
      <c r="K35" s="119">
        <v>1774132</v>
      </c>
      <c r="L35" s="225">
        <f>ROUND((K35/K21)*100,2)</f>
        <v>9.9700000000000006</v>
      </c>
    </row>
    <row r="36" spans="1:12" s="44" customFormat="1" ht="28.5" customHeight="1">
      <c r="A36" s="164"/>
      <c r="B36" s="121" t="s">
        <v>67</v>
      </c>
      <c r="C36" s="119">
        <v>667582</v>
      </c>
      <c r="D36" s="118">
        <f>ROUND((C36/C21)*100,2)</f>
        <v>3.2</v>
      </c>
      <c r="E36" s="119">
        <v>449799</v>
      </c>
      <c r="F36" s="118">
        <f>ROUND((E36/E21)*100,2)</f>
        <v>2.12</v>
      </c>
      <c r="G36" s="119">
        <v>923516</v>
      </c>
      <c r="H36" s="118">
        <f>ROUND((G36/G21)*100,2)</f>
        <v>5.16</v>
      </c>
      <c r="I36" s="119">
        <v>713152</v>
      </c>
      <c r="J36" s="118">
        <v>4</v>
      </c>
      <c r="K36" s="119">
        <v>966246</v>
      </c>
      <c r="L36" s="225">
        <f>ROUND((K36/K21)*100,2)</f>
        <v>5.43</v>
      </c>
    </row>
    <row r="37" spans="1:12" s="44" customFormat="1" ht="28.5" customHeight="1">
      <c r="A37" s="164"/>
      <c r="B37" s="168" t="s">
        <v>103</v>
      </c>
      <c r="C37" s="119">
        <v>20000</v>
      </c>
      <c r="D37" s="118">
        <f>ROUND((C37/C21)*100,2)</f>
        <v>0.1</v>
      </c>
      <c r="E37" s="119">
        <v>20000</v>
      </c>
      <c r="F37" s="118">
        <f>ROUND((E37/E21)*100,2)</f>
        <v>0.09</v>
      </c>
      <c r="G37" s="219">
        <v>20000</v>
      </c>
      <c r="H37" s="118">
        <f>ROUND((G37/G21)*100,2)</f>
        <v>0.11</v>
      </c>
      <c r="I37" s="220">
        <v>20000</v>
      </c>
      <c r="J37" s="118">
        <v>0.1</v>
      </c>
      <c r="K37" s="220">
        <v>20000</v>
      </c>
      <c r="L37" s="225">
        <f>ROUND((K37/K21)*100,2)</f>
        <v>0.11</v>
      </c>
    </row>
    <row r="38" spans="1:12" s="44" customFormat="1" ht="28.5" customHeight="1">
      <c r="A38" s="164"/>
      <c r="B38" s="121" t="s">
        <v>104</v>
      </c>
      <c r="C38" s="119">
        <v>1342731</v>
      </c>
      <c r="D38" s="118">
        <f>ROUND((C38/C21)*100,2)</f>
        <v>6.43</v>
      </c>
      <c r="E38" s="119">
        <v>1531949</v>
      </c>
      <c r="F38" s="118">
        <f>ROUND((E38/E21)*100,2)</f>
        <v>7.22</v>
      </c>
      <c r="G38" s="119">
        <v>1371686</v>
      </c>
      <c r="H38" s="118">
        <f>ROUND((G38/G21)*100,2)</f>
        <v>7.67</v>
      </c>
      <c r="I38" s="119">
        <v>1372965</v>
      </c>
      <c r="J38" s="118">
        <v>7.7</v>
      </c>
      <c r="K38" s="119">
        <v>1359693</v>
      </c>
      <c r="L38" s="225">
        <f>ROUND((K38/K21)*100,2)</f>
        <v>7.64</v>
      </c>
    </row>
    <row r="39" spans="1:12" s="49" customFormat="1" ht="28.5" customHeight="1">
      <c r="A39" s="6"/>
      <c r="B39" s="121" t="s">
        <v>5</v>
      </c>
      <c r="C39" s="120" t="s">
        <v>40</v>
      </c>
      <c r="D39" s="120" t="s">
        <v>40</v>
      </c>
      <c r="E39" s="120" t="s">
        <v>40</v>
      </c>
      <c r="F39" s="120" t="s">
        <v>40</v>
      </c>
      <c r="G39" s="120" t="s">
        <v>40</v>
      </c>
      <c r="H39" s="120" t="s">
        <v>227</v>
      </c>
      <c r="I39" s="225" t="s">
        <v>227</v>
      </c>
      <c r="J39" s="225" t="s">
        <v>40</v>
      </c>
      <c r="K39" s="225" t="s">
        <v>227</v>
      </c>
      <c r="L39" s="225" t="s">
        <v>40</v>
      </c>
    </row>
    <row r="40" spans="1:12" s="49" customFormat="1" ht="10.5" customHeight="1">
      <c r="A40" s="126"/>
      <c r="B40" s="127"/>
      <c r="C40" s="128"/>
      <c r="D40" s="129"/>
      <c r="E40" s="128"/>
      <c r="F40" s="129"/>
      <c r="G40" s="226"/>
      <c r="H40" s="129"/>
      <c r="I40" s="226"/>
      <c r="J40" s="129"/>
      <c r="K40" s="310"/>
      <c r="L40" s="310"/>
    </row>
    <row r="41" spans="1:12" s="44" customFormat="1" ht="21" customHeight="1">
      <c r="A41" s="357" t="s">
        <v>124</v>
      </c>
      <c r="B41" s="2"/>
      <c r="C41" s="356"/>
      <c r="D41" s="356"/>
      <c r="E41" s="2"/>
      <c r="F41" s="130"/>
      <c r="G41" s="2"/>
      <c r="H41" s="130"/>
      <c r="I41" s="227"/>
      <c r="J41" s="130"/>
    </row>
    <row r="42" spans="1:12" ht="17.25" customHeight="1">
      <c r="B42" s="6"/>
      <c r="H42" s="68"/>
      <c r="I42" s="227"/>
      <c r="J42" s="68" t="s">
        <v>99</v>
      </c>
    </row>
    <row r="43" spans="1:12" ht="17.25" customHeight="1">
      <c r="B43" s="6"/>
    </row>
    <row r="44" spans="1:12" ht="17.25" customHeight="1">
      <c r="B44" s="6"/>
    </row>
    <row r="45" spans="1:12" ht="17.25" customHeight="1">
      <c r="B45" s="6"/>
    </row>
    <row r="46" spans="1:12" ht="17.25" customHeight="1">
      <c r="B46" s="6"/>
    </row>
    <row r="47" spans="1:12" ht="17.25" customHeight="1">
      <c r="B47" s="6"/>
    </row>
    <row r="48" spans="1:12" ht="17.25" customHeight="1">
      <c r="B48" s="6"/>
    </row>
    <row r="49" spans="2:2" ht="17.25" customHeight="1">
      <c r="B49" s="6"/>
    </row>
    <row r="50" spans="2:2" ht="17.25" customHeight="1">
      <c r="B50" s="6"/>
    </row>
    <row r="51" spans="2:2" ht="17.25" customHeight="1">
      <c r="B51" s="6"/>
    </row>
    <row r="52" spans="2:2" ht="17.25" customHeight="1"/>
    <row r="53" spans="2:2" ht="17.25" customHeight="1"/>
    <row r="54" spans="2:2" ht="17.25" customHeight="1"/>
    <row r="55" spans="2:2" ht="17.25" customHeight="1"/>
    <row r="56" spans="2:2" ht="17.25" customHeight="1"/>
    <row r="57" spans="2:2" ht="17.25" customHeight="1"/>
    <row r="58" spans="2:2" ht="17.25" customHeight="1"/>
    <row r="59" spans="2:2" ht="17.25" customHeight="1"/>
    <row r="60" spans="2:2" ht="17.25" customHeight="1"/>
    <row r="61" spans="2:2" ht="17.25" customHeight="1"/>
    <row r="62" spans="2:2" ht="17.25" customHeight="1"/>
    <row r="63" spans="2:2" ht="17.25" customHeight="1"/>
    <row r="64" spans="2:2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10">
    <mergeCell ref="A6:B6"/>
    <mergeCell ref="A21:B21"/>
    <mergeCell ref="A3:B4"/>
    <mergeCell ref="A1:L1"/>
    <mergeCell ref="A2:B2"/>
    <mergeCell ref="C3:D3"/>
    <mergeCell ref="E3:F3"/>
    <mergeCell ref="G3:H3"/>
    <mergeCell ref="I3:J3"/>
    <mergeCell ref="K3:L3"/>
  </mergeCells>
  <phoneticPr fontId="8"/>
  <printOptions horizontalCentered="1"/>
  <pageMargins left="0.36778846153846151" right="0.35433070866141736" top="0.73958333333333315" bottom="0.59055118110236227" header="0.35433070866141736" footer="0.39370078740157483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21"/>
  <sheetViews>
    <sheetView showGridLines="0" topLeftCell="A19" zoomScaleSheetLayoutView="70" workbookViewId="0">
      <selection activeCell="H9" sqref="H9"/>
    </sheetView>
  </sheetViews>
  <sheetFormatPr defaultColWidth="10.625" defaultRowHeight="14.25"/>
  <cols>
    <col min="1" max="1" width="28.375" style="2" customWidth="1"/>
    <col min="2" max="6" width="16.375" style="2" customWidth="1"/>
    <col min="7" max="9" width="7" style="2" customWidth="1"/>
    <col min="10" max="10" width="5.25" style="2" customWidth="1"/>
    <col min="11" max="27" width="7" style="2" customWidth="1"/>
    <col min="28" max="256" width="10.625" style="2"/>
    <col min="257" max="257" width="24.625" style="2" customWidth="1"/>
    <col min="258" max="263" width="13.625" style="2" customWidth="1"/>
    <col min="264" max="512" width="10.625" style="2"/>
    <col min="513" max="513" width="24.625" style="2" customWidth="1"/>
    <col min="514" max="519" width="13.625" style="2" customWidth="1"/>
    <col min="520" max="768" width="10.625" style="2"/>
    <col min="769" max="769" width="24.625" style="2" customWidth="1"/>
    <col min="770" max="775" width="13.625" style="2" customWidth="1"/>
    <col min="776" max="1024" width="10.625" style="2"/>
    <col min="1025" max="1025" width="24.625" style="2" customWidth="1"/>
    <col min="1026" max="1031" width="13.625" style="2" customWidth="1"/>
    <col min="1032" max="1280" width="10.625" style="2"/>
    <col min="1281" max="1281" width="24.625" style="2" customWidth="1"/>
    <col min="1282" max="1287" width="13.625" style="2" customWidth="1"/>
    <col min="1288" max="1536" width="10.625" style="2"/>
    <col min="1537" max="1537" width="24.625" style="2" customWidth="1"/>
    <col min="1538" max="1543" width="13.625" style="2" customWidth="1"/>
    <col min="1544" max="1792" width="10.625" style="2"/>
    <col min="1793" max="1793" width="24.625" style="2" customWidth="1"/>
    <col min="1794" max="1799" width="13.625" style="2" customWidth="1"/>
    <col min="1800" max="2048" width="10.625" style="2"/>
    <col min="2049" max="2049" width="24.625" style="2" customWidth="1"/>
    <col min="2050" max="2055" width="13.625" style="2" customWidth="1"/>
    <col min="2056" max="2304" width="10.625" style="2"/>
    <col min="2305" max="2305" width="24.625" style="2" customWidth="1"/>
    <col min="2306" max="2311" width="13.625" style="2" customWidth="1"/>
    <col min="2312" max="2560" width="10.625" style="2"/>
    <col min="2561" max="2561" width="24.625" style="2" customWidth="1"/>
    <col min="2562" max="2567" width="13.625" style="2" customWidth="1"/>
    <col min="2568" max="2816" width="10.625" style="2"/>
    <col min="2817" max="2817" width="24.625" style="2" customWidth="1"/>
    <col min="2818" max="2823" width="13.625" style="2" customWidth="1"/>
    <col min="2824" max="3072" width="10.625" style="2"/>
    <col min="3073" max="3073" width="24.625" style="2" customWidth="1"/>
    <col min="3074" max="3079" width="13.625" style="2" customWidth="1"/>
    <col min="3080" max="3328" width="10.625" style="2"/>
    <col min="3329" max="3329" width="24.625" style="2" customWidth="1"/>
    <col min="3330" max="3335" width="13.625" style="2" customWidth="1"/>
    <col min="3336" max="3584" width="10.625" style="2"/>
    <col min="3585" max="3585" width="24.625" style="2" customWidth="1"/>
    <col min="3586" max="3591" width="13.625" style="2" customWidth="1"/>
    <col min="3592" max="3840" width="10.625" style="2"/>
    <col min="3841" max="3841" width="24.625" style="2" customWidth="1"/>
    <col min="3842" max="3847" width="13.625" style="2" customWidth="1"/>
    <col min="3848" max="4096" width="10.625" style="2"/>
    <col min="4097" max="4097" width="24.625" style="2" customWidth="1"/>
    <col min="4098" max="4103" width="13.625" style="2" customWidth="1"/>
    <col min="4104" max="4352" width="10.625" style="2"/>
    <col min="4353" max="4353" width="24.625" style="2" customWidth="1"/>
    <col min="4354" max="4359" width="13.625" style="2" customWidth="1"/>
    <col min="4360" max="4608" width="10.625" style="2"/>
    <col min="4609" max="4609" width="24.625" style="2" customWidth="1"/>
    <col min="4610" max="4615" width="13.625" style="2" customWidth="1"/>
    <col min="4616" max="4864" width="10.625" style="2"/>
    <col min="4865" max="4865" width="24.625" style="2" customWidth="1"/>
    <col min="4866" max="4871" width="13.625" style="2" customWidth="1"/>
    <col min="4872" max="5120" width="10.625" style="2"/>
    <col min="5121" max="5121" width="24.625" style="2" customWidth="1"/>
    <col min="5122" max="5127" width="13.625" style="2" customWidth="1"/>
    <col min="5128" max="5376" width="10.625" style="2"/>
    <col min="5377" max="5377" width="24.625" style="2" customWidth="1"/>
    <col min="5378" max="5383" width="13.625" style="2" customWidth="1"/>
    <col min="5384" max="5632" width="10.625" style="2"/>
    <col min="5633" max="5633" width="24.625" style="2" customWidth="1"/>
    <col min="5634" max="5639" width="13.625" style="2" customWidth="1"/>
    <col min="5640" max="5888" width="10.625" style="2"/>
    <col min="5889" max="5889" width="24.625" style="2" customWidth="1"/>
    <col min="5890" max="5895" width="13.625" style="2" customWidth="1"/>
    <col min="5896" max="6144" width="10.625" style="2"/>
    <col min="6145" max="6145" width="24.625" style="2" customWidth="1"/>
    <col min="6146" max="6151" width="13.625" style="2" customWidth="1"/>
    <col min="6152" max="6400" width="10.625" style="2"/>
    <col min="6401" max="6401" width="24.625" style="2" customWidth="1"/>
    <col min="6402" max="6407" width="13.625" style="2" customWidth="1"/>
    <col min="6408" max="6656" width="10.625" style="2"/>
    <col min="6657" max="6657" width="24.625" style="2" customWidth="1"/>
    <col min="6658" max="6663" width="13.625" style="2" customWidth="1"/>
    <col min="6664" max="6912" width="10.625" style="2"/>
    <col min="6913" max="6913" width="24.625" style="2" customWidth="1"/>
    <col min="6914" max="6919" width="13.625" style="2" customWidth="1"/>
    <col min="6920" max="7168" width="10.625" style="2"/>
    <col min="7169" max="7169" width="24.625" style="2" customWidth="1"/>
    <col min="7170" max="7175" width="13.625" style="2" customWidth="1"/>
    <col min="7176" max="7424" width="10.625" style="2"/>
    <col min="7425" max="7425" width="24.625" style="2" customWidth="1"/>
    <col min="7426" max="7431" width="13.625" style="2" customWidth="1"/>
    <col min="7432" max="7680" width="10.625" style="2"/>
    <col min="7681" max="7681" width="24.625" style="2" customWidth="1"/>
    <col min="7682" max="7687" width="13.625" style="2" customWidth="1"/>
    <col min="7688" max="7936" width="10.625" style="2"/>
    <col min="7937" max="7937" width="24.625" style="2" customWidth="1"/>
    <col min="7938" max="7943" width="13.625" style="2" customWidth="1"/>
    <col min="7944" max="8192" width="10.625" style="2"/>
    <col min="8193" max="8193" width="24.625" style="2" customWidth="1"/>
    <col min="8194" max="8199" width="13.625" style="2" customWidth="1"/>
    <col min="8200" max="8448" width="10.625" style="2"/>
    <col min="8449" max="8449" width="24.625" style="2" customWidth="1"/>
    <col min="8450" max="8455" width="13.625" style="2" customWidth="1"/>
    <col min="8456" max="8704" width="10.625" style="2"/>
    <col min="8705" max="8705" width="24.625" style="2" customWidth="1"/>
    <col min="8706" max="8711" width="13.625" style="2" customWidth="1"/>
    <col min="8712" max="8960" width="10.625" style="2"/>
    <col min="8961" max="8961" width="24.625" style="2" customWidth="1"/>
    <col min="8962" max="8967" width="13.625" style="2" customWidth="1"/>
    <col min="8968" max="9216" width="10.625" style="2"/>
    <col min="9217" max="9217" width="24.625" style="2" customWidth="1"/>
    <col min="9218" max="9223" width="13.625" style="2" customWidth="1"/>
    <col min="9224" max="9472" width="10.625" style="2"/>
    <col min="9473" max="9473" width="24.625" style="2" customWidth="1"/>
    <col min="9474" max="9479" width="13.625" style="2" customWidth="1"/>
    <col min="9480" max="9728" width="10.625" style="2"/>
    <col min="9729" max="9729" width="24.625" style="2" customWidth="1"/>
    <col min="9730" max="9735" width="13.625" style="2" customWidth="1"/>
    <col min="9736" max="9984" width="10.625" style="2"/>
    <col min="9985" max="9985" width="24.625" style="2" customWidth="1"/>
    <col min="9986" max="9991" width="13.625" style="2" customWidth="1"/>
    <col min="9992" max="10240" width="10.625" style="2"/>
    <col min="10241" max="10241" width="24.625" style="2" customWidth="1"/>
    <col min="10242" max="10247" width="13.625" style="2" customWidth="1"/>
    <col min="10248" max="10496" width="10.625" style="2"/>
    <col min="10497" max="10497" width="24.625" style="2" customWidth="1"/>
    <col min="10498" max="10503" width="13.625" style="2" customWidth="1"/>
    <col min="10504" max="10752" width="10.625" style="2"/>
    <col min="10753" max="10753" width="24.625" style="2" customWidth="1"/>
    <col min="10754" max="10759" width="13.625" style="2" customWidth="1"/>
    <col min="10760" max="11008" width="10.625" style="2"/>
    <col min="11009" max="11009" width="24.625" style="2" customWidth="1"/>
    <col min="11010" max="11015" width="13.625" style="2" customWidth="1"/>
    <col min="11016" max="11264" width="10.625" style="2"/>
    <col min="11265" max="11265" width="24.625" style="2" customWidth="1"/>
    <col min="11266" max="11271" width="13.625" style="2" customWidth="1"/>
    <col min="11272" max="11520" width="10.625" style="2"/>
    <col min="11521" max="11521" width="24.625" style="2" customWidth="1"/>
    <col min="11522" max="11527" width="13.625" style="2" customWidth="1"/>
    <col min="11528" max="11776" width="10.625" style="2"/>
    <col min="11777" max="11777" width="24.625" style="2" customWidth="1"/>
    <col min="11778" max="11783" width="13.625" style="2" customWidth="1"/>
    <col min="11784" max="12032" width="10.625" style="2"/>
    <col min="12033" max="12033" width="24.625" style="2" customWidth="1"/>
    <col min="12034" max="12039" width="13.625" style="2" customWidth="1"/>
    <col min="12040" max="12288" width="10.625" style="2"/>
    <col min="12289" max="12289" width="24.625" style="2" customWidth="1"/>
    <col min="12290" max="12295" width="13.625" style="2" customWidth="1"/>
    <col min="12296" max="12544" width="10.625" style="2"/>
    <col min="12545" max="12545" width="24.625" style="2" customWidth="1"/>
    <col min="12546" max="12551" width="13.625" style="2" customWidth="1"/>
    <col min="12552" max="12800" width="10.625" style="2"/>
    <col min="12801" max="12801" width="24.625" style="2" customWidth="1"/>
    <col min="12802" max="12807" width="13.625" style="2" customWidth="1"/>
    <col min="12808" max="13056" width="10.625" style="2"/>
    <col min="13057" max="13057" width="24.625" style="2" customWidth="1"/>
    <col min="13058" max="13063" width="13.625" style="2" customWidth="1"/>
    <col min="13064" max="13312" width="10.625" style="2"/>
    <col min="13313" max="13313" width="24.625" style="2" customWidth="1"/>
    <col min="13314" max="13319" width="13.625" style="2" customWidth="1"/>
    <col min="13320" max="13568" width="10.625" style="2"/>
    <col min="13569" max="13569" width="24.625" style="2" customWidth="1"/>
    <col min="13570" max="13575" width="13.625" style="2" customWidth="1"/>
    <col min="13576" max="13824" width="10.625" style="2"/>
    <col min="13825" max="13825" width="24.625" style="2" customWidth="1"/>
    <col min="13826" max="13831" width="13.625" style="2" customWidth="1"/>
    <col min="13832" max="14080" width="10.625" style="2"/>
    <col min="14081" max="14081" width="24.625" style="2" customWidth="1"/>
    <col min="14082" max="14087" width="13.625" style="2" customWidth="1"/>
    <col min="14088" max="14336" width="10.625" style="2"/>
    <col min="14337" max="14337" width="24.625" style="2" customWidth="1"/>
    <col min="14338" max="14343" width="13.625" style="2" customWidth="1"/>
    <col min="14344" max="14592" width="10.625" style="2"/>
    <col min="14593" max="14593" width="24.625" style="2" customWidth="1"/>
    <col min="14594" max="14599" width="13.625" style="2" customWidth="1"/>
    <col min="14600" max="14848" width="10.625" style="2"/>
    <col min="14849" max="14849" width="24.625" style="2" customWidth="1"/>
    <col min="14850" max="14855" width="13.625" style="2" customWidth="1"/>
    <col min="14856" max="15104" width="10.625" style="2"/>
    <col min="15105" max="15105" width="24.625" style="2" customWidth="1"/>
    <col min="15106" max="15111" width="13.625" style="2" customWidth="1"/>
    <col min="15112" max="15360" width="10.625" style="2"/>
    <col min="15361" max="15361" width="24.625" style="2" customWidth="1"/>
    <col min="15362" max="15367" width="13.625" style="2" customWidth="1"/>
    <col min="15368" max="15616" width="10.625" style="2"/>
    <col min="15617" max="15617" width="24.625" style="2" customWidth="1"/>
    <col min="15618" max="15623" width="13.625" style="2" customWidth="1"/>
    <col min="15624" max="15872" width="10.625" style="2"/>
    <col min="15873" max="15873" width="24.625" style="2" customWidth="1"/>
    <col min="15874" max="15879" width="13.625" style="2" customWidth="1"/>
    <col min="15880" max="16128" width="10.625" style="2"/>
    <col min="16129" max="16129" width="24.625" style="2" customWidth="1"/>
    <col min="16130" max="16135" width="13.625" style="2" customWidth="1"/>
    <col min="16136" max="16384" width="10.625" style="2"/>
  </cols>
  <sheetData>
    <row r="1" spans="1:6" s="50" customFormat="1" ht="24" customHeight="1">
      <c r="A1" s="419" t="s">
        <v>26</v>
      </c>
      <c r="B1" s="419"/>
      <c r="C1" s="419"/>
      <c r="D1" s="419"/>
      <c r="E1" s="419"/>
      <c r="F1" s="419"/>
    </row>
    <row r="2" spans="1:6" s="14" customFormat="1" ht="16.5" customHeight="1">
      <c r="A2" s="228"/>
      <c r="B2" s="229"/>
      <c r="C2" s="229"/>
      <c r="D2" s="230"/>
      <c r="E2" s="230"/>
      <c r="F2" s="230" t="s">
        <v>45</v>
      </c>
    </row>
    <row r="3" spans="1:6" s="14" customFormat="1" ht="29.25" customHeight="1">
      <c r="A3" s="231" t="s">
        <v>274</v>
      </c>
      <c r="B3" s="232" t="s">
        <v>275</v>
      </c>
      <c r="C3" s="232" t="s">
        <v>276</v>
      </c>
      <c r="D3" s="232" t="s">
        <v>277</v>
      </c>
      <c r="E3" s="232" t="s">
        <v>278</v>
      </c>
      <c r="F3" s="232" t="s">
        <v>328</v>
      </c>
    </row>
    <row r="4" spans="1:6" s="58" customFormat="1" ht="34.5" customHeight="1">
      <c r="A4" s="233" t="s">
        <v>43</v>
      </c>
      <c r="B4" s="234">
        <v>22014415</v>
      </c>
      <c r="C4" s="234">
        <v>22620810</v>
      </c>
      <c r="D4" s="234">
        <v>18970939</v>
      </c>
      <c r="E4" s="234">
        <v>18475302</v>
      </c>
      <c r="F4" s="234">
        <v>19311814</v>
      </c>
    </row>
    <row r="5" spans="1:6" s="58" customFormat="1" ht="34.5" customHeight="1">
      <c r="A5" s="235" t="s">
        <v>11</v>
      </c>
      <c r="B5" s="236">
        <v>20885334</v>
      </c>
      <c r="C5" s="236">
        <v>21212360</v>
      </c>
      <c r="D5" s="236">
        <v>17894285</v>
      </c>
      <c r="E5" s="236">
        <v>17762833</v>
      </c>
      <c r="F5" s="236">
        <v>17793155</v>
      </c>
    </row>
    <row r="6" spans="1:6" s="14" customFormat="1" ht="34.5" customHeight="1">
      <c r="A6" s="235" t="s">
        <v>54</v>
      </c>
      <c r="B6" s="236">
        <v>1129081</v>
      </c>
      <c r="C6" s="236">
        <v>1408450</v>
      </c>
      <c r="D6" s="236">
        <f>D4-D5</f>
        <v>1076654</v>
      </c>
      <c r="E6" s="236">
        <f>E4-E5</f>
        <v>712469</v>
      </c>
      <c r="F6" s="236">
        <f>F4-F5</f>
        <v>1518659</v>
      </c>
    </row>
    <row r="7" spans="1:6" s="14" customFormat="1" ht="34.5" customHeight="1">
      <c r="A7" s="235" t="s">
        <v>108</v>
      </c>
      <c r="B7" s="236">
        <v>577109</v>
      </c>
      <c r="C7" s="236">
        <v>153523</v>
      </c>
      <c r="D7" s="236">
        <v>84651</v>
      </c>
      <c r="E7" s="236">
        <v>46098</v>
      </c>
      <c r="F7" s="236">
        <v>109814</v>
      </c>
    </row>
    <row r="8" spans="1:6" s="14" customFormat="1" ht="34.5" customHeight="1">
      <c r="A8" s="235" t="s">
        <v>279</v>
      </c>
      <c r="B8" s="236">
        <v>551972</v>
      </c>
      <c r="C8" s="236">
        <v>1254927</v>
      </c>
      <c r="D8" s="236">
        <f>D6-D7</f>
        <v>992003</v>
      </c>
      <c r="E8" s="236">
        <f>E6-E7</f>
        <v>666371</v>
      </c>
      <c r="F8" s="236">
        <f>F6-F7</f>
        <v>1408845</v>
      </c>
    </row>
    <row r="9" spans="1:6" s="14" customFormat="1" ht="34.5" customHeight="1">
      <c r="A9" s="235" t="s">
        <v>84</v>
      </c>
      <c r="B9" s="236">
        <v>-379468</v>
      </c>
      <c r="C9" s="236">
        <v>702955</v>
      </c>
      <c r="D9" s="236">
        <v>-262924</v>
      </c>
      <c r="E9" s="236">
        <v>-325632</v>
      </c>
      <c r="F9" s="236">
        <v>742474</v>
      </c>
    </row>
    <row r="10" spans="1:6" s="14" customFormat="1" ht="34.5" customHeight="1">
      <c r="A10" s="235" t="s">
        <v>67</v>
      </c>
      <c r="B10" s="236">
        <v>1285</v>
      </c>
      <c r="C10" s="236">
        <v>1146</v>
      </c>
      <c r="D10" s="236">
        <v>1581</v>
      </c>
      <c r="E10" s="236">
        <v>1523</v>
      </c>
      <c r="F10" s="236">
        <v>1625</v>
      </c>
    </row>
    <row r="11" spans="1:6" s="14" customFormat="1" ht="34.5" customHeight="1">
      <c r="A11" s="235" t="s">
        <v>51</v>
      </c>
      <c r="B11" s="237">
        <v>0</v>
      </c>
      <c r="C11" s="237">
        <v>0</v>
      </c>
      <c r="D11" s="237" t="s">
        <v>227</v>
      </c>
      <c r="E11" s="237">
        <v>0</v>
      </c>
      <c r="F11" s="237">
        <v>0</v>
      </c>
    </row>
    <row r="12" spans="1:6" s="14" customFormat="1" ht="34.5" customHeight="1">
      <c r="A12" s="235" t="s">
        <v>0</v>
      </c>
      <c r="B12" s="237">
        <v>0</v>
      </c>
      <c r="C12" s="237">
        <v>0</v>
      </c>
      <c r="D12" s="237" t="s">
        <v>227</v>
      </c>
      <c r="E12" s="237">
        <v>0</v>
      </c>
      <c r="F12" s="237">
        <v>0</v>
      </c>
    </row>
    <row r="13" spans="1:6" s="14" customFormat="1" ht="34.5" customHeight="1">
      <c r="A13" s="235" t="s">
        <v>34</v>
      </c>
      <c r="B13" s="236">
        <v>-378183</v>
      </c>
      <c r="C13" s="236">
        <v>704101</v>
      </c>
      <c r="D13" s="236">
        <v>-261343</v>
      </c>
      <c r="E13" s="236">
        <v>-324109</v>
      </c>
      <c r="F13" s="236">
        <v>744099</v>
      </c>
    </row>
    <row r="14" spans="1:6" s="14" customFormat="1" ht="34.5" customHeight="1">
      <c r="A14" s="235" t="s">
        <v>74</v>
      </c>
      <c r="B14" s="236">
        <v>7368823</v>
      </c>
      <c r="C14" s="236">
        <v>7592577</v>
      </c>
      <c r="D14" s="236">
        <v>7635411</v>
      </c>
      <c r="E14" s="236">
        <v>7858772</v>
      </c>
      <c r="F14" s="236">
        <v>8035108</v>
      </c>
    </row>
    <row r="15" spans="1:6" s="14" customFormat="1" ht="34.5" customHeight="1">
      <c r="A15" s="235" t="s">
        <v>57</v>
      </c>
      <c r="B15" s="236">
        <v>4772699</v>
      </c>
      <c r="C15" s="236">
        <v>4673711</v>
      </c>
      <c r="D15" s="236">
        <v>4976652</v>
      </c>
      <c r="E15" s="236">
        <v>4895845</v>
      </c>
      <c r="F15" s="236">
        <v>4537703</v>
      </c>
    </row>
    <row r="16" spans="1:6" s="14" customFormat="1" ht="34.5" customHeight="1">
      <c r="A16" s="235" t="s">
        <v>109</v>
      </c>
      <c r="B16" s="236">
        <v>9132571</v>
      </c>
      <c r="C16" s="236">
        <v>9467401</v>
      </c>
      <c r="D16" s="236">
        <v>9195681</v>
      </c>
      <c r="E16" s="236">
        <v>9302578</v>
      </c>
      <c r="F16" s="236">
        <v>9298553</v>
      </c>
    </row>
    <row r="17" spans="1:7" s="59" customFormat="1" ht="34.5" customHeight="1">
      <c r="A17" s="238" t="s">
        <v>111</v>
      </c>
      <c r="B17" s="239">
        <v>0.64100000000000001</v>
      </c>
      <c r="C17" s="239">
        <v>0.63200000000000001</v>
      </c>
      <c r="D17" s="239">
        <v>0.63900000000000001</v>
      </c>
      <c r="E17" s="239">
        <v>0.63</v>
      </c>
      <c r="F17" s="239">
        <v>0.61299999999999999</v>
      </c>
    </row>
    <row r="18" spans="1:7" s="14" customFormat="1" ht="34.5" customHeight="1">
      <c r="A18" s="235" t="s">
        <v>112</v>
      </c>
      <c r="B18" s="240">
        <v>6.4</v>
      </c>
      <c r="C18" s="240">
        <v>13.3</v>
      </c>
      <c r="D18" s="240">
        <v>10.8</v>
      </c>
      <c r="E18" s="240">
        <v>7.2</v>
      </c>
      <c r="F18" s="240">
        <v>15.2</v>
      </c>
    </row>
    <row r="19" spans="1:7" s="14" customFormat="1" ht="34.5" customHeight="1">
      <c r="A19" s="235" t="s">
        <v>24</v>
      </c>
      <c r="B19" s="240">
        <v>89.4</v>
      </c>
      <c r="C19" s="240">
        <v>87</v>
      </c>
      <c r="D19" s="240">
        <v>91.7</v>
      </c>
      <c r="E19" s="240">
        <v>93.7</v>
      </c>
      <c r="F19" s="240">
        <v>83.4</v>
      </c>
    </row>
    <row r="20" spans="1:7" s="14" customFormat="1" ht="34.5" customHeight="1">
      <c r="A20" s="235" t="s">
        <v>17</v>
      </c>
      <c r="B20" s="240">
        <v>5.9</v>
      </c>
      <c r="C20" s="240">
        <v>6.5</v>
      </c>
      <c r="D20" s="240">
        <v>7.2</v>
      </c>
      <c r="E20" s="240">
        <v>7.9</v>
      </c>
      <c r="F20" s="240">
        <v>8.5</v>
      </c>
    </row>
    <row r="21" spans="1:7" s="14" customFormat="1" ht="34.5" customHeight="1">
      <c r="A21" s="235" t="s">
        <v>115</v>
      </c>
      <c r="B21" s="236">
        <v>13075473</v>
      </c>
      <c r="C21" s="236">
        <v>13258565</v>
      </c>
      <c r="D21" s="236">
        <v>13894583</v>
      </c>
      <c r="E21" s="236">
        <v>14352958</v>
      </c>
      <c r="F21" s="236">
        <v>15032977</v>
      </c>
    </row>
    <row r="22" spans="1:7" s="14" customFormat="1" ht="34.5" customHeight="1">
      <c r="A22" s="235" t="s">
        <v>52</v>
      </c>
      <c r="B22" s="241">
        <v>20435273</v>
      </c>
      <c r="C22" s="241">
        <v>22395268</v>
      </c>
      <c r="D22" s="241">
        <v>21762886</v>
      </c>
      <c r="E22" s="241">
        <v>21201545</v>
      </c>
      <c r="F22" s="241">
        <v>20234022</v>
      </c>
    </row>
    <row r="23" spans="1:7" s="14" customFormat="1" ht="17.25" customHeight="1">
      <c r="A23" s="242"/>
      <c r="B23" s="244"/>
      <c r="C23" s="243"/>
      <c r="D23" s="243"/>
      <c r="E23" s="243"/>
      <c r="F23" s="243"/>
    </row>
    <row r="24" spans="1:7" s="14" customFormat="1" ht="17.25" customHeight="1">
      <c r="A24" s="245"/>
      <c r="B24" s="246"/>
      <c r="C24" s="246"/>
      <c r="D24" s="247"/>
      <c r="E24" s="247"/>
      <c r="F24" s="247" t="s">
        <v>99</v>
      </c>
      <c r="G24" s="60"/>
    </row>
    <row r="25" spans="1:7" ht="17.25" customHeight="1">
      <c r="D25" s="6"/>
      <c r="E25" s="6"/>
      <c r="F25" s="6"/>
    </row>
    <row r="26" spans="1:7" ht="17.25" customHeight="1"/>
    <row r="27" spans="1:7" ht="17.25" customHeight="1"/>
    <row r="28" spans="1:7" ht="17.25" customHeight="1"/>
    <row r="29" spans="1:7" ht="17.25" customHeight="1"/>
    <row r="30" spans="1:7" ht="17.25" customHeight="1"/>
    <row r="31" spans="1:7" ht="17.25" customHeight="1"/>
    <row r="32" spans="1:7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1">
    <mergeCell ref="A1:F1"/>
  </mergeCells>
  <phoneticPr fontId="8"/>
  <printOptions horizontalCentered="1"/>
  <pageMargins left="0.51081730769230771" right="0.35433070866141736" top="0.98425196850393681" bottom="0.59055118110236227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4"/>
  <sheetViews>
    <sheetView showGridLines="0" topLeftCell="A13" zoomScaleSheetLayoutView="70" workbookViewId="0">
      <selection activeCell="G41" sqref="G41"/>
    </sheetView>
  </sheetViews>
  <sheetFormatPr defaultColWidth="10.625" defaultRowHeight="14.25"/>
  <cols>
    <col min="1" max="1" width="6.5" style="2" customWidth="1"/>
    <col min="2" max="2" width="6.75" style="2" customWidth="1"/>
    <col min="3" max="3" width="5.625" style="2" customWidth="1"/>
    <col min="4" max="10" width="13.875" style="2" customWidth="1"/>
    <col min="11" max="27" width="7" style="2" customWidth="1"/>
    <col min="28" max="230" width="8.625" style="2" customWidth="1"/>
    <col min="231" max="16384" width="10.625" style="2"/>
  </cols>
  <sheetData>
    <row r="1" spans="1:23" ht="18.75">
      <c r="A1" s="419" t="s">
        <v>27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23" s="14" customFormat="1" ht="8.25" customHeight="1">
      <c r="A2" s="40"/>
      <c r="B2" s="41"/>
      <c r="C2" s="41"/>
      <c r="D2" s="41"/>
      <c r="E2" s="41"/>
      <c r="F2" s="41"/>
      <c r="G2" s="41"/>
      <c r="H2" s="41"/>
      <c r="I2" s="41"/>
      <c r="J2" s="41"/>
    </row>
    <row r="3" spans="1:23" s="14" customFormat="1" ht="17.25" customHeight="1" thickBot="1">
      <c r="A3" s="248"/>
      <c r="B3" s="248"/>
      <c r="C3" s="248"/>
      <c r="D3" s="248"/>
      <c r="E3" s="248"/>
      <c r="F3" s="248"/>
      <c r="G3" s="248"/>
      <c r="H3" s="248"/>
      <c r="I3" s="248"/>
      <c r="J3" s="230" t="s">
        <v>45</v>
      </c>
    </row>
    <row r="4" spans="1:23" s="61" customFormat="1" ht="33" customHeight="1" thickTop="1">
      <c r="A4" s="249" t="s">
        <v>116</v>
      </c>
      <c r="B4" s="249"/>
      <c r="C4" s="249"/>
      <c r="D4" s="250" t="s">
        <v>47</v>
      </c>
      <c r="E4" s="251" t="s">
        <v>25</v>
      </c>
      <c r="F4" s="252" t="s">
        <v>64</v>
      </c>
      <c r="G4" s="250" t="s">
        <v>82</v>
      </c>
      <c r="H4" s="251" t="s">
        <v>76</v>
      </c>
      <c r="I4" s="249" t="s">
        <v>123</v>
      </c>
      <c r="J4" s="253" t="s">
        <v>80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3" s="14" customFormat="1" ht="24.75" customHeight="1">
      <c r="A5" s="370" t="s">
        <v>330</v>
      </c>
      <c r="B5" s="254" t="s">
        <v>280</v>
      </c>
      <c r="C5" s="371" t="s">
        <v>233</v>
      </c>
      <c r="D5" s="255">
        <v>5232805</v>
      </c>
      <c r="E5" s="214">
        <v>5643452</v>
      </c>
      <c r="F5" s="214">
        <v>5375922</v>
      </c>
      <c r="G5" s="214">
        <v>18914</v>
      </c>
      <c r="H5" s="214">
        <v>28</v>
      </c>
      <c r="I5" s="214">
        <v>248644</v>
      </c>
      <c r="J5" s="256">
        <v>95.258965611827648</v>
      </c>
    </row>
    <row r="6" spans="1:23" s="14" customFormat="1" ht="24.75" customHeight="1">
      <c r="A6" s="257"/>
      <c r="B6" s="254" t="s">
        <v>224</v>
      </c>
      <c r="C6" s="369"/>
      <c r="D6" s="255">
        <v>5086190</v>
      </c>
      <c r="E6" s="214">
        <v>5292089</v>
      </c>
      <c r="F6" s="214">
        <v>5164954</v>
      </c>
      <c r="G6" s="214">
        <v>15395</v>
      </c>
      <c r="H6" s="214">
        <v>30</v>
      </c>
      <c r="I6" s="214">
        <v>111770</v>
      </c>
      <c r="J6" s="256">
        <v>97.597073669773877</v>
      </c>
    </row>
    <row r="7" spans="1:23" s="14" customFormat="1" ht="24.75" customHeight="1">
      <c r="A7" s="257"/>
      <c r="B7" s="254" t="s">
        <v>226</v>
      </c>
      <c r="C7" s="369"/>
      <c r="D7" s="255">
        <v>4868700</v>
      </c>
      <c r="E7" s="214">
        <v>5239843</v>
      </c>
      <c r="F7" s="214">
        <v>5130626</v>
      </c>
      <c r="G7" s="214">
        <v>13518</v>
      </c>
      <c r="H7" s="214">
        <v>13</v>
      </c>
      <c r="I7" s="214">
        <f>E7-F7-G7+H7</f>
        <v>95712</v>
      </c>
      <c r="J7" s="256">
        <f t="shared" ref="J7:J34" si="0">(F7-H7)/E7*100</f>
        <v>97.91539555669894</v>
      </c>
    </row>
    <row r="8" spans="1:23" s="14" customFormat="1" ht="24.75" customHeight="1">
      <c r="A8" s="257"/>
      <c r="B8" s="254" t="s">
        <v>262</v>
      </c>
      <c r="C8" s="369"/>
      <c r="D8" s="255">
        <v>4863150</v>
      </c>
      <c r="E8" s="214">
        <v>5157205</v>
      </c>
      <c r="F8" s="214">
        <v>5069177</v>
      </c>
      <c r="G8" s="214">
        <v>12647</v>
      </c>
      <c r="H8" s="214">
        <v>171</v>
      </c>
      <c r="I8" s="214">
        <v>75552</v>
      </c>
      <c r="J8" s="256">
        <v>98.3</v>
      </c>
    </row>
    <row r="9" spans="1:23" s="14" customFormat="1" ht="24.75" customHeight="1">
      <c r="A9" s="257"/>
      <c r="B9" s="254" t="s">
        <v>325</v>
      </c>
      <c r="C9" s="369"/>
      <c r="D9" s="255">
        <f>D10+D11</f>
        <v>5232100</v>
      </c>
      <c r="E9" s="214">
        <f>E10+E11</f>
        <v>6067730</v>
      </c>
      <c r="F9" s="214">
        <f>F10+F11</f>
        <v>5987696</v>
      </c>
      <c r="G9" s="214">
        <f>G10+G11</f>
        <v>8391</v>
      </c>
      <c r="H9" s="214">
        <f>H10+H11</f>
        <v>235</v>
      </c>
      <c r="I9" s="214">
        <f>E9-F9-G9+H9</f>
        <v>71878</v>
      </c>
      <c r="J9" s="256">
        <f t="shared" si="0"/>
        <v>98.677116483429543</v>
      </c>
    </row>
    <row r="10" spans="1:23" s="14" customFormat="1" ht="24.75" customHeight="1">
      <c r="A10" s="474" t="s">
        <v>117</v>
      </c>
      <c r="B10" s="474"/>
      <c r="C10" s="475"/>
      <c r="D10" s="214">
        <f>D14+D17+D21+D23+D28+D30+D34+D25</f>
        <v>5210100</v>
      </c>
      <c r="E10" s="214">
        <f t="shared" ref="E10:F10" si="1">E14+E17+E21+E23+E28+E30+E34+E25</f>
        <v>5992208</v>
      </c>
      <c r="F10" s="214">
        <f t="shared" si="1"/>
        <v>5968299</v>
      </c>
      <c r="G10" s="391">
        <f>G14+G17+G21+G23+G28+G30+G34+G25</f>
        <v>0</v>
      </c>
      <c r="H10" s="214">
        <f>H14+H17+H21+H23+H28+H30+H34+H25</f>
        <v>231</v>
      </c>
      <c r="I10" s="214">
        <f>E10-F10-G10+H10</f>
        <v>24140</v>
      </c>
      <c r="J10" s="256">
        <f t="shared" si="0"/>
        <v>99.597143490346127</v>
      </c>
      <c r="L10" s="63"/>
    </row>
    <row r="11" spans="1:23" s="14" customFormat="1" ht="24.75" customHeight="1">
      <c r="A11" s="474" t="s">
        <v>31</v>
      </c>
      <c r="B11" s="474"/>
      <c r="C11" s="474"/>
      <c r="D11" s="255">
        <f>D15+D18+D22+D29+D32+D35</f>
        <v>22000</v>
      </c>
      <c r="E11" s="214">
        <f>E15+E18+E22+E29+E32+E35</f>
        <v>75522</v>
      </c>
      <c r="F11" s="214">
        <f>F15+F18+F22+F29+F32+F35</f>
        <v>19397</v>
      </c>
      <c r="G11" s="214">
        <f>G15+G18+G22+G29+G32+G35</f>
        <v>8391</v>
      </c>
      <c r="H11" s="214">
        <f>H15+H18+H22+H29+H32+H35</f>
        <v>4</v>
      </c>
      <c r="I11" s="214">
        <f>E11-F11-G11+H11</f>
        <v>47738</v>
      </c>
      <c r="J11" s="256">
        <f t="shared" si="0"/>
        <v>25.678610206297503</v>
      </c>
      <c r="L11" s="63"/>
    </row>
    <row r="12" spans="1:23" s="14" customFormat="1" ht="24.75" customHeight="1">
      <c r="A12" s="474" t="s">
        <v>118</v>
      </c>
      <c r="B12" s="474"/>
      <c r="C12" s="475"/>
      <c r="D12" s="255">
        <f>D13+D16</f>
        <v>1744600</v>
      </c>
      <c r="E12" s="214">
        <f>E13+E16</f>
        <v>2525173</v>
      </c>
      <c r="F12" s="214">
        <f>F13+F16</f>
        <v>2493740</v>
      </c>
      <c r="G12" s="214">
        <f>G13+G16</f>
        <v>3397</v>
      </c>
      <c r="H12" s="214">
        <f>H13+H16</f>
        <v>183</v>
      </c>
      <c r="I12" s="214" t="s">
        <v>227</v>
      </c>
      <c r="J12" s="256">
        <f t="shared" si="0"/>
        <v>98.747966970975853</v>
      </c>
    </row>
    <row r="13" spans="1:23" s="14" customFormat="1" ht="24.75" customHeight="1">
      <c r="A13" s="474" t="s">
        <v>281</v>
      </c>
      <c r="B13" s="474"/>
      <c r="C13" s="475"/>
      <c r="D13" s="214">
        <f>D14+D15</f>
        <v>831300</v>
      </c>
      <c r="E13" s="214">
        <f>E14+E15</f>
        <v>965178</v>
      </c>
      <c r="F13" s="214">
        <f>F14+F15</f>
        <v>933875</v>
      </c>
      <c r="G13" s="214">
        <f>G14+G15</f>
        <v>3397</v>
      </c>
      <c r="H13" s="214">
        <f>H14+H15</f>
        <v>183</v>
      </c>
      <c r="I13" s="214">
        <f t="shared" ref="I13:I29" si="2">E13-F13-G13+H13</f>
        <v>28089</v>
      </c>
      <c r="J13" s="256">
        <f t="shared" si="0"/>
        <v>96.737803804065152</v>
      </c>
    </row>
    <row r="14" spans="1:23" s="14" customFormat="1" ht="24.75" customHeight="1">
      <c r="A14" s="370"/>
      <c r="B14" s="259"/>
      <c r="C14" s="260" t="s">
        <v>117</v>
      </c>
      <c r="D14" s="255">
        <v>821400</v>
      </c>
      <c r="E14" s="214">
        <v>936252</v>
      </c>
      <c r="F14" s="214">
        <v>925833</v>
      </c>
      <c r="G14" s="258">
        <v>0</v>
      </c>
      <c r="H14" s="214">
        <v>183</v>
      </c>
      <c r="I14" s="214">
        <f>E14-F14-G14+H14</f>
        <v>10602</v>
      </c>
      <c r="J14" s="256">
        <f t="shared" si="0"/>
        <v>98.867612565847651</v>
      </c>
    </row>
    <row r="15" spans="1:23" s="14" customFormat="1" ht="24.75" customHeight="1">
      <c r="A15" s="370"/>
      <c r="B15" s="259"/>
      <c r="C15" s="260" t="s">
        <v>31</v>
      </c>
      <c r="D15" s="255">
        <v>9900</v>
      </c>
      <c r="E15" s="214">
        <v>28926</v>
      </c>
      <c r="F15" s="214">
        <v>8042</v>
      </c>
      <c r="G15" s="214">
        <v>3397</v>
      </c>
      <c r="H15" s="258">
        <v>0</v>
      </c>
      <c r="I15" s="214">
        <f>E15-F15-G15+H15</f>
        <v>17487</v>
      </c>
      <c r="J15" s="256">
        <f t="shared" si="0"/>
        <v>27.801977459724814</v>
      </c>
    </row>
    <row r="16" spans="1:23" s="14" customFormat="1" ht="24.75" customHeight="1">
      <c r="A16" s="474" t="s">
        <v>282</v>
      </c>
      <c r="B16" s="474"/>
      <c r="C16" s="475"/>
      <c r="D16" s="214">
        <f>D17+D18</f>
        <v>913300</v>
      </c>
      <c r="E16" s="214">
        <f>E17+E18</f>
        <v>1559995</v>
      </c>
      <c r="F16" s="214">
        <f>F17+F18</f>
        <v>1559865</v>
      </c>
      <c r="G16" s="258">
        <v>0</v>
      </c>
      <c r="H16" s="258">
        <v>0</v>
      </c>
      <c r="I16" s="214">
        <f t="shared" si="2"/>
        <v>130</v>
      </c>
      <c r="J16" s="256">
        <f t="shared" si="0"/>
        <v>99.991666639957174</v>
      </c>
    </row>
    <row r="17" spans="1:10" s="14" customFormat="1" ht="24.75" customHeight="1">
      <c r="A17" s="370"/>
      <c r="B17" s="259"/>
      <c r="C17" s="261" t="s">
        <v>117</v>
      </c>
      <c r="D17" s="255">
        <v>913100</v>
      </c>
      <c r="E17" s="214">
        <v>1559543</v>
      </c>
      <c r="F17" s="214">
        <v>1559543</v>
      </c>
      <c r="G17" s="258">
        <v>0</v>
      </c>
      <c r="H17" s="258">
        <v>0</v>
      </c>
      <c r="I17" s="258">
        <v>0</v>
      </c>
      <c r="J17" s="256">
        <f t="shared" si="0"/>
        <v>100</v>
      </c>
    </row>
    <row r="18" spans="1:10" s="14" customFormat="1" ht="24.75" customHeight="1">
      <c r="A18" s="370"/>
      <c r="B18" s="259"/>
      <c r="C18" s="261" t="s">
        <v>31</v>
      </c>
      <c r="D18" s="255">
        <v>200</v>
      </c>
      <c r="E18" s="214">
        <v>452</v>
      </c>
      <c r="F18" s="214">
        <v>322</v>
      </c>
      <c r="G18" s="258">
        <v>0</v>
      </c>
      <c r="H18" s="258">
        <v>0</v>
      </c>
      <c r="I18" s="169">
        <f t="shared" si="2"/>
        <v>130</v>
      </c>
      <c r="J18" s="256">
        <f t="shared" si="0"/>
        <v>71.238938053097343</v>
      </c>
    </row>
    <row r="19" spans="1:10" s="14" customFormat="1" ht="24.75" customHeight="1">
      <c r="A19" s="472" t="s">
        <v>50</v>
      </c>
      <c r="B19" s="472"/>
      <c r="C19" s="473"/>
      <c r="D19" s="214">
        <f>D20+D23</f>
        <v>3029400</v>
      </c>
      <c r="E19" s="214">
        <f t="shared" ref="E19:F19" si="3">E20+E23</f>
        <v>3085363</v>
      </c>
      <c r="F19" s="214">
        <f t="shared" si="3"/>
        <v>3039737</v>
      </c>
      <c r="G19" s="214">
        <f>G20+G23</f>
        <v>4748</v>
      </c>
      <c r="H19" s="214">
        <f>H20+H23</f>
        <v>48</v>
      </c>
      <c r="I19" s="214">
        <f t="shared" si="2"/>
        <v>40926</v>
      </c>
      <c r="J19" s="256">
        <f t="shared" si="0"/>
        <v>98.519655547823703</v>
      </c>
    </row>
    <row r="20" spans="1:10" s="14" customFormat="1" ht="24.75" customHeight="1">
      <c r="A20" s="474" t="s">
        <v>48</v>
      </c>
      <c r="B20" s="474"/>
      <c r="C20" s="475"/>
      <c r="D20" s="255">
        <f>D21+D22</f>
        <v>3016400</v>
      </c>
      <c r="E20" s="214">
        <f t="shared" ref="E20:F20" si="4">E21+E22</f>
        <v>3070974</v>
      </c>
      <c r="F20" s="214">
        <f t="shared" si="4"/>
        <v>3025348</v>
      </c>
      <c r="G20" s="214">
        <f>G21+G22</f>
        <v>4748</v>
      </c>
      <c r="H20" s="214">
        <f>H21+H22</f>
        <v>48</v>
      </c>
      <c r="I20" s="214">
        <f t="shared" si="2"/>
        <v>40926</v>
      </c>
      <c r="J20" s="256">
        <f t="shared" si="0"/>
        <v>98.512719417357488</v>
      </c>
    </row>
    <row r="21" spans="1:10" s="14" customFormat="1" ht="24.75" customHeight="1">
      <c r="A21" s="370"/>
      <c r="B21" s="259"/>
      <c r="C21" s="261" t="s">
        <v>117</v>
      </c>
      <c r="D21" s="255">
        <v>3005400</v>
      </c>
      <c r="E21" s="214">
        <v>3027908</v>
      </c>
      <c r="F21" s="214">
        <v>3015215</v>
      </c>
      <c r="G21" s="258">
        <v>0</v>
      </c>
      <c r="H21" s="98">
        <v>44</v>
      </c>
      <c r="I21" s="214">
        <f t="shared" si="2"/>
        <v>12737</v>
      </c>
      <c r="J21" s="256">
        <f t="shared" si="0"/>
        <v>99.579346532325289</v>
      </c>
    </row>
    <row r="22" spans="1:10" s="14" customFormat="1" ht="24.75" customHeight="1">
      <c r="A22" s="370"/>
      <c r="B22" s="259"/>
      <c r="C22" s="261" t="s">
        <v>31</v>
      </c>
      <c r="D22" s="255">
        <v>11000</v>
      </c>
      <c r="E22" s="214">
        <v>43066</v>
      </c>
      <c r="F22" s="214">
        <v>10133</v>
      </c>
      <c r="G22" s="214">
        <v>4748</v>
      </c>
      <c r="H22" s="258">
        <v>4</v>
      </c>
      <c r="I22" s="214">
        <f t="shared" si="2"/>
        <v>28189</v>
      </c>
      <c r="J22" s="256">
        <f t="shared" si="0"/>
        <v>23.519713927460177</v>
      </c>
    </row>
    <row r="23" spans="1:10" s="14" customFormat="1" ht="24.75" customHeight="1">
      <c r="A23" s="370"/>
      <c r="B23" s="259"/>
      <c r="C23" s="261" t="s">
        <v>283</v>
      </c>
      <c r="D23" s="255">
        <v>13000</v>
      </c>
      <c r="E23" s="214">
        <v>14389</v>
      </c>
      <c r="F23" s="214">
        <v>14389</v>
      </c>
      <c r="G23" s="258">
        <v>0</v>
      </c>
      <c r="H23" s="258">
        <v>0</v>
      </c>
      <c r="I23" s="258">
        <f t="shared" si="2"/>
        <v>0</v>
      </c>
      <c r="J23" s="256">
        <f t="shared" si="0"/>
        <v>100</v>
      </c>
    </row>
    <row r="24" spans="1:10" s="14" customFormat="1" ht="40.5" customHeight="1">
      <c r="A24" s="469" t="s">
        <v>284</v>
      </c>
      <c r="B24" s="470"/>
      <c r="C24" s="471"/>
      <c r="D24" s="214">
        <f>D25+D26</f>
        <v>3700</v>
      </c>
      <c r="E24" s="214">
        <f t="shared" ref="E24:F24" si="5">E25+E26</f>
        <v>5860</v>
      </c>
      <c r="F24" s="214">
        <f t="shared" si="5"/>
        <v>5860</v>
      </c>
      <c r="G24" s="258">
        <v>0</v>
      </c>
      <c r="H24" s="258">
        <v>0</v>
      </c>
      <c r="I24" s="258">
        <f t="shared" si="2"/>
        <v>0</v>
      </c>
      <c r="J24" s="256">
        <f t="shared" si="0"/>
        <v>100</v>
      </c>
    </row>
    <row r="25" spans="1:10" s="14" customFormat="1" ht="24.75" customHeight="1">
      <c r="A25" s="370"/>
      <c r="B25" s="259"/>
      <c r="C25" s="261" t="s">
        <v>117</v>
      </c>
      <c r="D25" s="255">
        <v>3700</v>
      </c>
      <c r="E25" s="214">
        <v>5860</v>
      </c>
      <c r="F25" s="214">
        <v>5860</v>
      </c>
      <c r="G25" s="258">
        <v>0</v>
      </c>
      <c r="H25" s="258">
        <v>0</v>
      </c>
      <c r="I25" s="258">
        <f>E25-F25-G25+H25</f>
        <v>0</v>
      </c>
      <c r="J25" s="256">
        <f>(F25-H25)/E25*100</f>
        <v>100</v>
      </c>
    </row>
    <row r="26" spans="1:10" s="14" customFormat="1" ht="24.75" customHeight="1">
      <c r="A26" s="370"/>
      <c r="B26" s="259"/>
      <c r="C26" s="261" t="s">
        <v>31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f>E26-F26-G26+H26</f>
        <v>0</v>
      </c>
      <c r="J26" s="262" t="s">
        <v>227</v>
      </c>
    </row>
    <row r="27" spans="1:10" s="14" customFormat="1" ht="24.75" customHeight="1">
      <c r="A27" s="470" t="s">
        <v>285</v>
      </c>
      <c r="B27" s="470"/>
      <c r="C27" s="471"/>
      <c r="D27" s="214">
        <f>D28+D29</f>
        <v>106800</v>
      </c>
      <c r="E27" s="214">
        <f t="shared" ref="E27:G27" si="6">E28+E29</f>
        <v>112223</v>
      </c>
      <c r="F27" s="214">
        <f t="shared" si="6"/>
        <v>109248</v>
      </c>
      <c r="G27" s="214">
        <f t="shared" si="6"/>
        <v>246</v>
      </c>
      <c r="H27" s="258">
        <v>0</v>
      </c>
      <c r="I27" s="214">
        <f t="shared" si="2"/>
        <v>2729</v>
      </c>
      <c r="J27" s="256">
        <f t="shared" si="0"/>
        <v>97.349028274061467</v>
      </c>
    </row>
    <row r="28" spans="1:10" s="14" customFormat="1" ht="24.75" customHeight="1">
      <c r="A28" s="370"/>
      <c r="B28" s="259"/>
      <c r="C28" s="261" t="s">
        <v>117</v>
      </c>
      <c r="D28" s="255">
        <v>105900</v>
      </c>
      <c r="E28" s="214">
        <v>109145</v>
      </c>
      <c r="F28" s="214">
        <v>108348</v>
      </c>
      <c r="G28" s="258">
        <v>0</v>
      </c>
      <c r="H28" s="258">
        <v>4</v>
      </c>
      <c r="I28" s="214">
        <f t="shared" si="2"/>
        <v>801</v>
      </c>
      <c r="J28" s="256">
        <f t="shared" si="0"/>
        <v>99.266113885198592</v>
      </c>
    </row>
    <row r="29" spans="1:10" s="14" customFormat="1" ht="24.75" customHeight="1">
      <c r="A29" s="370"/>
      <c r="B29" s="259"/>
      <c r="C29" s="261" t="s">
        <v>31</v>
      </c>
      <c r="D29" s="255">
        <v>900</v>
      </c>
      <c r="E29" s="214">
        <v>3078</v>
      </c>
      <c r="F29" s="214">
        <v>900</v>
      </c>
      <c r="G29" s="214">
        <v>246</v>
      </c>
      <c r="H29" s="258">
        <v>0</v>
      </c>
      <c r="I29" s="214">
        <f t="shared" si="2"/>
        <v>1932</v>
      </c>
      <c r="J29" s="256">
        <f t="shared" si="0"/>
        <v>29.239766081871345</v>
      </c>
    </row>
    <row r="30" spans="1:10" s="14" customFormat="1" ht="24.75" customHeight="1">
      <c r="A30" s="472" t="s">
        <v>121</v>
      </c>
      <c r="B30" s="472"/>
      <c r="C30" s="473"/>
      <c r="D30" s="214">
        <f>D31+D32</f>
        <v>328200</v>
      </c>
      <c r="E30" s="214">
        <f>E31+E32</f>
        <v>320553</v>
      </c>
      <c r="F30" s="214">
        <f>F31+F32</f>
        <v>320553</v>
      </c>
      <c r="G30" s="258">
        <v>0</v>
      </c>
      <c r="H30" s="258">
        <v>0</v>
      </c>
      <c r="I30" s="258">
        <v>0</v>
      </c>
      <c r="J30" s="256">
        <f t="shared" si="0"/>
        <v>100</v>
      </c>
    </row>
    <row r="31" spans="1:10" s="14" customFormat="1" ht="24.75" customHeight="1">
      <c r="A31" s="370"/>
      <c r="B31" s="259"/>
      <c r="C31" s="261" t="s">
        <v>117</v>
      </c>
      <c r="D31" s="255">
        <v>328200</v>
      </c>
      <c r="E31" s="214">
        <v>320553</v>
      </c>
      <c r="F31" s="214">
        <v>320553</v>
      </c>
      <c r="G31" s="258">
        <v>0</v>
      </c>
      <c r="H31" s="258">
        <v>0</v>
      </c>
      <c r="I31" s="258">
        <v>0</v>
      </c>
      <c r="J31" s="256">
        <f t="shared" si="0"/>
        <v>100</v>
      </c>
    </row>
    <row r="32" spans="1:10" s="14" customFormat="1" ht="24.75" customHeight="1">
      <c r="A32" s="370"/>
      <c r="B32" s="259"/>
      <c r="C32" s="261" t="s">
        <v>31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62" t="s">
        <v>227</v>
      </c>
    </row>
    <row r="33" spans="1:11" s="14" customFormat="1" ht="24.75" customHeight="1">
      <c r="A33" s="472" t="s">
        <v>122</v>
      </c>
      <c r="B33" s="472"/>
      <c r="C33" s="472"/>
      <c r="D33" s="255">
        <f>D34+D35</f>
        <v>19400</v>
      </c>
      <c r="E33" s="214">
        <f t="shared" ref="E33" si="7">E34+E35</f>
        <v>18558</v>
      </c>
      <c r="F33" s="214">
        <f>F34+F35</f>
        <v>18558</v>
      </c>
      <c r="G33" s="258">
        <v>0</v>
      </c>
      <c r="H33" s="258">
        <v>0</v>
      </c>
      <c r="I33" s="258">
        <v>0</v>
      </c>
      <c r="J33" s="256">
        <f t="shared" si="0"/>
        <v>100</v>
      </c>
    </row>
    <row r="34" spans="1:11" s="14" customFormat="1" ht="24.75" customHeight="1">
      <c r="A34" s="370"/>
      <c r="B34" s="259"/>
      <c r="C34" s="261" t="s">
        <v>117</v>
      </c>
      <c r="D34" s="255">
        <v>19400</v>
      </c>
      <c r="E34" s="214">
        <v>18558</v>
      </c>
      <c r="F34" s="214">
        <v>18558</v>
      </c>
      <c r="G34" s="258">
        <v>0</v>
      </c>
      <c r="H34" s="258">
        <v>0</v>
      </c>
      <c r="I34" s="258">
        <v>0</v>
      </c>
      <c r="J34" s="256">
        <f t="shared" si="0"/>
        <v>100</v>
      </c>
    </row>
    <row r="35" spans="1:11" s="14" customFormat="1" ht="24.75" customHeight="1">
      <c r="A35" s="370"/>
      <c r="B35" s="259"/>
      <c r="C35" s="261" t="s">
        <v>31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62" t="s">
        <v>227</v>
      </c>
    </row>
    <row r="36" spans="1:11" ht="17.25" customHeight="1">
      <c r="A36" s="263"/>
      <c r="B36" s="263"/>
      <c r="C36" s="263"/>
      <c r="D36" s="263"/>
      <c r="E36" s="263"/>
      <c r="F36" s="263"/>
      <c r="G36" s="263"/>
      <c r="H36" s="263"/>
      <c r="I36" s="263"/>
      <c r="J36" s="264" t="s">
        <v>286</v>
      </c>
    </row>
    <row r="37" spans="1:11" ht="17.25" customHeight="1"/>
    <row r="38" spans="1:11" ht="17.25" customHeight="1">
      <c r="A38" s="419"/>
      <c r="B38" s="419"/>
      <c r="C38" s="419"/>
      <c r="D38" s="419"/>
      <c r="E38" s="419"/>
      <c r="F38" s="419"/>
      <c r="G38" s="419"/>
      <c r="H38" s="419"/>
      <c r="I38" s="419"/>
      <c r="J38" s="419"/>
      <c r="K38" s="419"/>
    </row>
    <row r="39" spans="1:11" ht="9.75" customHeight="1"/>
    <row r="40" spans="1:11" ht="17.25" customHeight="1"/>
    <row r="41" spans="1:11" ht="17.25" customHeight="1"/>
    <row r="42" spans="1:11" ht="17.25" customHeight="1"/>
    <row r="43" spans="1:11" ht="17.25" customHeight="1"/>
    <row r="44" spans="1:11" ht="17.25" customHeight="1"/>
    <row r="45" spans="1:11" ht="17.25" customHeight="1"/>
    <row r="46" spans="1:11" ht="17.25" customHeight="1"/>
    <row r="47" spans="1:11" ht="17.25" customHeight="1"/>
    <row r="48" spans="1:1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</sheetData>
  <mergeCells count="13">
    <mergeCell ref="A20:C20"/>
    <mergeCell ref="A19:C19"/>
    <mergeCell ref="A1:J1"/>
    <mergeCell ref="A10:C10"/>
    <mergeCell ref="A11:C11"/>
    <mergeCell ref="A12:C12"/>
    <mergeCell ref="A13:C13"/>
    <mergeCell ref="A16:C16"/>
    <mergeCell ref="A24:C24"/>
    <mergeCell ref="A27:C27"/>
    <mergeCell ref="A30:C30"/>
    <mergeCell ref="A33:C33"/>
    <mergeCell ref="A38:K38"/>
  </mergeCells>
  <phoneticPr fontId="8"/>
  <printOptions horizontalCentered="1"/>
  <pageMargins left="0.25" right="0.25" top="0.75" bottom="0.75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showGridLines="0" zoomScaleSheetLayoutView="75" workbookViewId="0">
      <selection activeCell="M8" sqref="M8"/>
    </sheetView>
  </sheetViews>
  <sheetFormatPr defaultRowHeight="14.25"/>
  <cols>
    <col min="1" max="1" width="15.125" style="2" customWidth="1"/>
    <col min="2" max="2" width="12.75" style="2" customWidth="1"/>
    <col min="3" max="3" width="7.375" style="2" customWidth="1"/>
    <col min="4" max="4" width="12.75" style="2" customWidth="1"/>
    <col min="5" max="5" width="7.375" style="2" customWidth="1"/>
    <col min="6" max="6" width="12.75" style="2" customWidth="1"/>
    <col min="7" max="7" width="7.375" style="2" customWidth="1"/>
    <col min="8" max="8" width="12.75" style="2" customWidth="1"/>
    <col min="9" max="9" width="7.375" style="2" customWidth="1"/>
    <col min="10" max="10" width="13.625" style="2" customWidth="1"/>
    <col min="11" max="11" width="7.125" style="2" customWidth="1"/>
    <col min="12" max="12" width="10.125" style="2" bestFit="1" customWidth="1"/>
    <col min="13" max="254" width="9" style="2" customWidth="1"/>
    <col min="255" max="255" width="19.5" style="2" customWidth="1"/>
    <col min="256" max="256" width="13.625" style="2" customWidth="1"/>
    <col min="257" max="257" width="7.125" style="2" customWidth="1"/>
    <col min="258" max="258" width="13.625" style="2" customWidth="1"/>
    <col min="259" max="259" width="7.125" style="2" customWidth="1"/>
    <col min="260" max="260" width="13.625" style="2" customWidth="1"/>
    <col min="261" max="261" width="7.125" style="2" customWidth="1"/>
    <col min="262" max="262" width="13.625" style="2" customWidth="1"/>
    <col min="263" max="263" width="6.625" style="2" customWidth="1"/>
    <col min="264" max="264" width="13.625" style="2" customWidth="1"/>
    <col min="265" max="265" width="6.625" style="2" customWidth="1"/>
    <col min="266" max="266" width="13.625" style="2" customWidth="1"/>
    <col min="267" max="267" width="7.125" style="2" customWidth="1"/>
    <col min="268" max="268" width="10.125" style="2" bestFit="1" customWidth="1"/>
    <col min="269" max="510" width="9" style="2" customWidth="1"/>
    <col min="511" max="511" width="19.5" style="2" customWidth="1"/>
    <col min="512" max="512" width="13.625" style="2" customWidth="1"/>
    <col min="513" max="513" width="7.125" style="2" customWidth="1"/>
    <col min="514" max="514" width="13.625" style="2" customWidth="1"/>
    <col min="515" max="515" width="7.125" style="2" customWidth="1"/>
    <col min="516" max="516" width="13.625" style="2" customWidth="1"/>
    <col min="517" max="517" width="7.125" style="2" customWidth="1"/>
    <col min="518" max="518" width="13.625" style="2" customWidth="1"/>
    <col min="519" max="519" width="6.625" style="2" customWidth="1"/>
    <col min="520" max="520" width="13.625" style="2" customWidth="1"/>
    <col min="521" max="521" width="6.625" style="2" customWidth="1"/>
    <col min="522" max="522" width="13.625" style="2" customWidth="1"/>
    <col min="523" max="523" width="7.125" style="2" customWidth="1"/>
    <col min="524" max="524" width="10.125" style="2" bestFit="1" customWidth="1"/>
    <col min="525" max="766" width="9" style="2" customWidth="1"/>
    <col min="767" max="767" width="19.5" style="2" customWidth="1"/>
    <col min="768" max="768" width="13.625" style="2" customWidth="1"/>
    <col min="769" max="769" width="7.125" style="2" customWidth="1"/>
    <col min="770" max="770" width="13.625" style="2" customWidth="1"/>
    <col min="771" max="771" width="7.125" style="2" customWidth="1"/>
    <col min="772" max="772" width="13.625" style="2" customWidth="1"/>
    <col min="773" max="773" width="7.125" style="2" customWidth="1"/>
    <col min="774" max="774" width="13.625" style="2" customWidth="1"/>
    <col min="775" max="775" width="6.625" style="2" customWidth="1"/>
    <col min="776" max="776" width="13.625" style="2" customWidth="1"/>
    <col min="777" max="777" width="6.625" style="2" customWidth="1"/>
    <col min="778" max="778" width="13.625" style="2" customWidth="1"/>
    <col min="779" max="779" width="7.125" style="2" customWidth="1"/>
    <col min="780" max="780" width="10.125" style="2" bestFit="1" customWidth="1"/>
    <col min="781" max="1022" width="9" style="2" customWidth="1"/>
    <col min="1023" max="1023" width="19.5" style="2" customWidth="1"/>
    <col min="1024" max="1024" width="13.625" style="2" customWidth="1"/>
    <col min="1025" max="1025" width="7.125" style="2" customWidth="1"/>
    <col min="1026" max="1026" width="13.625" style="2" customWidth="1"/>
    <col min="1027" max="1027" width="7.125" style="2" customWidth="1"/>
    <col min="1028" max="1028" width="13.625" style="2" customWidth="1"/>
    <col min="1029" max="1029" width="7.125" style="2" customWidth="1"/>
    <col min="1030" max="1030" width="13.625" style="2" customWidth="1"/>
    <col min="1031" max="1031" width="6.625" style="2" customWidth="1"/>
    <col min="1032" max="1032" width="13.625" style="2" customWidth="1"/>
    <col min="1033" max="1033" width="6.625" style="2" customWidth="1"/>
    <col min="1034" max="1034" width="13.625" style="2" customWidth="1"/>
    <col min="1035" max="1035" width="7.125" style="2" customWidth="1"/>
    <col min="1036" max="1036" width="10.125" style="2" bestFit="1" customWidth="1"/>
    <col min="1037" max="1278" width="9" style="2" customWidth="1"/>
    <col min="1279" max="1279" width="19.5" style="2" customWidth="1"/>
    <col min="1280" max="1280" width="13.625" style="2" customWidth="1"/>
    <col min="1281" max="1281" width="7.125" style="2" customWidth="1"/>
    <col min="1282" max="1282" width="13.625" style="2" customWidth="1"/>
    <col min="1283" max="1283" width="7.125" style="2" customWidth="1"/>
    <col min="1284" max="1284" width="13.625" style="2" customWidth="1"/>
    <col min="1285" max="1285" width="7.125" style="2" customWidth="1"/>
    <col min="1286" max="1286" width="13.625" style="2" customWidth="1"/>
    <col min="1287" max="1287" width="6.625" style="2" customWidth="1"/>
    <col min="1288" max="1288" width="13.625" style="2" customWidth="1"/>
    <col min="1289" max="1289" width="6.625" style="2" customWidth="1"/>
    <col min="1290" max="1290" width="13.625" style="2" customWidth="1"/>
    <col min="1291" max="1291" width="7.125" style="2" customWidth="1"/>
    <col min="1292" max="1292" width="10.125" style="2" bestFit="1" customWidth="1"/>
    <col min="1293" max="1534" width="9" style="2" customWidth="1"/>
    <col min="1535" max="1535" width="19.5" style="2" customWidth="1"/>
    <col min="1536" max="1536" width="13.625" style="2" customWidth="1"/>
    <col min="1537" max="1537" width="7.125" style="2" customWidth="1"/>
    <col min="1538" max="1538" width="13.625" style="2" customWidth="1"/>
    <col min="1539" max="1539" width="7.125" style="2" customWidth="1"/>
    <col min="1540" max="1540" width="13.625" style="2" customWidth="1"/>
    <col min="1541" max="1541" width="7.125" style="2" customWidth="1"/>
    <col min="1542" max="1542" width="13.625" style="2" customWidth="1"/>
    <col min="1543" max="1543" width="6.625" style="2" customWidth="1"/>
    <col min="1544" max="1544" width="13.625" style="2" customWidth="1"/>
    <col min="1545" max="1545" width="6.625" style="2" customWidth="1"/>
    <col min="1546" max="1546" width="13.625" style="2" customWidth="1"/>
    <col min="1547" max="1547" width="7.125" style="2" customWidth="1"/>
    <col min="1548" max="1548" width="10.125" style="2" bestFit="1" customWidth="1"/>
    <col min="1549" max="1790" width="9" style="2" customWidth="1"/>
    <col min="1791" max="1791" width="19.5" style="2" customWidth="1"/>
    <col min="1792" max="1792" width="13.625" style="2" customWidth="1"/>
    <col min="1793" max="1793" width="7.125" style="2" customWidth="1"/>
    <col min="1794" max="1794" width="13.625" style="2" customWidth="1"/>
    <col min="1795" max="1795" width="7.125" style="2" customWidth="1"/>
    <col min="1796" max="1796" width="13.625" style="2" customWidth="1"/>
    <col min="1797" max="1797" width="7.125" style="2" customWidth="1"/>
    <col min="1798" max="1798" width="13.625" style="2" customWidth="1"/>
    <col min="1799" max="1799" width="6.625" style="2" customWidth="1"/>
    <col min="1800" max="1800" width="13.625" style="2" customWidth="1"/>
    <col min="1801" max="1801" width="6.625" style="2" customWidth="1"/>
    <col min="1802" max="1802" width="13.625" style="2" customWidth="1"/>
    <col min="1803" max="1803" width="7.125" style="2" customWidth="1"/>
    <col min="1804" max="1804" width="10.125" style="2" bestFit="1" customWidth="1"/>
    <col min="1805" max="2046" width="9" style="2" customWidth="1"/>
    <col min="2047" max="2047" width="19.5" style="2" customWidth="1"/>
    <col min="2048" max="2048" width="13.625" style="2" customWidth="1"/>
    <col min="2049" max="2049" width="7.125" style="2" customWidth="1"/>
    <col min="2050" max="2050" width="13.625" style="2" customWidth="1"/>
    <col min="2051" max="2051" width="7.125" style="2" customWidth="1"/>
    <col min="2052" max="2052" width="13.625" style="2" customWidth="1"/>
    <col min="2053" max="2053" width="7.125" style="2" customWidth="1"/>
    <col min="2054" max="2054" width="13.625" style="2" customWidth="1"/>
    <col min="2055" max="2055" width="6.625" style="2" customWidth="1"/>
    <col min="2056" max="2056" width="13.625" style="2" customWidth="1"/>
    <col min="2057" max="2057" width="6.625" style="2" customWidth="1"/>
    <col min="2058" max="2058" width="13.625" style="2" customWidth="1"/>
    <col min="2059" max="2059" width="7.125" style="2" customWidth="1"/>
    <col min="2060" max="2060" width="10.125" style="2" bestFit="1" customWidth="1"/>
    <col min="2061" max="2302" width="9" style="2" customWidth="1"/>
    <col min="2303" max="2303" width="19.5" style="2" customWidth="1"/>
    <col min="2304" max="2304" width="13.625" style="2" customWidth="1"/>
    <col min="2305" max="2305" width="7.125" style="2" customWidth="1"/>
    <col min="2306" max="2306" width="13.625" style="2" customWidth="1"/>
    <col min="2307" max="2307" width="7.125" style="2" customWidth="1"/>
    <col min="2308" max="2308" width="13.625" style="2" customWidth="1"/>
    <col min="2309" max="2309" width="7.125" style="2" customWidth="1"/>
    <col min="2310" max="2310" width="13.625" style="2" customWidth="1"/>
    <col min="2311" max="2311" width="6.625" style="2" customWidth="1"/>
    <col min="2312" max="2312" width="13.625" style="2" customWidth="1"/>
    <col min="2313" max="2313" width="6.625" style="2" customWidth="1"/>
    <col min="2314" max="2314" width="13.625" style="2" customWidth="1"/>
    <col min="2315" max="2315" width="7.125" style="2" customWidth="1"/>
    <col min="2316" max="2316" width="10.125" style="2" bestFit="1" customWidth="1"/>
    <col min="2317" max="2558" width="9" style="2" customWidth="1"/>
    <col min="2559" max="2559" width="19.5" style="2" customWidth="1"/>
    <col min="2560" max="2560" width="13.625" style="2" customWidth="1"/>
    <col min="2561" max="2561" width="7.125" style="2" customWidth="1"/>
    <col min="2562" max="2562" width="13.625" style="2" customWidth="1"/>
    <col min="2563" max="2563" width="7.125" style="2" customWidth="1"/>
    <col min="2564" max="2564" width="13.625" style="2" customWidth="1"/>
    <col min="2565" max="2565" width="7.125" style="2" customWidth="1"/>
    <col min="2566" max="2566" width="13.625" style="2" customWidth="1"/>
    <col min="2567" max="2567" width="6.625" style="2" customWidth="1"/>
    <col min="2568" max="2568" width="13.625" style="2" customWidth="1"/>
    <col min="2569" max="2569" width="6.625" style="2" customWidth="1"/>
    <col min="2570" max="2570" width="13.625" style="2" customWidth="1"/>
    <col min="2571" max="2571" width="7.125" style="2" customWidth="1"/>
    <col min="2572" max="2572" width="10.125" style="2" bestFit="1" customWidth="1"/>
    <col min="2573" max="2814" width="9" style="2" customWidth="1"/>
    <col min="2815" max="2815" width="19.5" style="2" customWidth="1"/>
    <col min="2816" max="2816" width="13.625" style="2" customWidth="1"/>
    <col min="2817" max="2817" width="7.125" style="2" customWidth="1"/>
    <col min="2818" max="2818" width="13.625" style="2" customWidth="1"/>
    <col min="2819" max="2819" width="7.125" style="2" customWidth="1"/>
    <col min="2820" max="2820" width="13.625" style="2" customWidth="1"/>
    <col min="2821" max="2821" width="7.125" style="2" customWidth="1"/>
    <col min="2822" max="2822" width="13.625" style="2" customWidth="1"/>
    <col min="2823" max="2823" width="6.625" style="2" customWidth="1"/>
    <col min="2824" max="2824" width="13.625" style="2" customWidth="1"/>
    <col min="2825" max="2825" width="6.625" style="2" customWidth="1"/>
    <col min="2826" max="2826" width="13.625" style="2" customWidth="1"/>
    <col min="2827" max="2827" width="7.125" style="2" customWidth="1"/>
    <col min="2828" max="2828" width="10.125" style="2" bestFit="1" customWidth="1"/>
    <col min="2829" max="3070" width="9" style="2" customWidth="1"/>
    <col min="3071" max="3071" width="19.5" style="2" customWidth="1"/>
    <col min="3072" max="3072" width="13.625" style="2" customWidth="1"/>
    <col min="3073" max="3073" width="7.125" style="2" customWidth="1"/>
    <col min="3074" max="3074" width="13.625" style="2" customWidth="1"/>
    <col min="3075" max="3075" width="7.125" style="2" customWidth="1"/>
    <col min="3076" max="3076" width="13.625" style="2" customWidth="1"/>
    <col min="3077" max="3077" width="7.125" style="2" customWidth="1"/>
    <col min="3078" max="3078" width="13.625" style="2" customWidth="1"/>
    <col min="3079" max="3079" width="6.625" style="2" customWidth="1"/>
    <col min="3080" max="3080" width="13.625" style="2" customWidth="1"/>
    <col min="3081" max="3081" width="6.625" style="2" customWidth="1"/>
    <col min="3082" max="3082" width="13.625" style="2" customWidth="1"/>
    <col min="3083" max="3083" width="7.125" style="2" customWidth="1"/>
    <col min="3084" max="3084" width="10.125" style="2" bestFit="1" customWidth="1"/>
    <col min="3085" max="3326" width="9" style="2" customWidth="1"/>
    <col min="3327" max="3327" width="19.5" style="2" customWidth="1"/>
    <col min="3328" max="3328" width="13.625" style="2" customWidth="1"/>
    <col min="3329" max="3329" width="7.125" style="2" customWidth="1"/>
    <col min="3330" max="3330" width="13.625" style="2" customWidth="1"/>
    <col min="3331" max="3331" width="7.125" style="2" customWidth="1"/>
    <col min="3332" max="3332" width="13.625" style="2" customWidth="1"/>
    <col min="3333" max="3333" width="7.125" style="2" customWidth="1"/>
    <col min="3334" max="3334" width="13.625" style="2" customWidth="1"/>
    <col min="3335" max="3335" width="6.625" style="2" customWidth="1"/>
    <col min="3336" max="3336" width="13.625" style="2" customWidth="1"/>
    <col min="3337" max="3337" width="6.625" style="2" customWidth="1"/>
    <col min="3338" max="3338" width="13.625" style="2" customWidth="1"/>
    <col min="3339" max="3339" width="7.125" style="2" customWidth="1"/>
    <col min="3340" max="3340" width="10.125" style="2" bestFit="1" customWidth="1"/>
    <col min="3341" max="3582" width="9" style="2" customWidth="1"/>
    <col min="3583" max="3583" width="19.5" style="2" customWidth="1"/>
    <col min="3584" max="3584" width="13.625" style="2" customWidth="1"/>
    <col min="3585" max="3585" width="7.125" style="2" customWidth="1"/>
    <col min="3586" max="3586" width="13.625" style="2" customWidth="1"/>
    <col min="3587" max="3587" width="7.125" style="2" customWidth="1"/>
    <col min="3588" max="3588" width="13.625" style="2" customWidth="1"/>
    <col min="3589" max="3589" width="7.125" style="2" customWidth="1"/>
    <col min="3590" max="3590" width="13.625" style="2" customWidth="1"/>
    <col min="3591" max="3591" width="6.625" style="2" customWidth="1"/>
    <col min="3592" max="3592" width="13.625" style="2" customWidth="1"/>
    <col min="3593" max="3593" width="6.625" style="2" customWidth="1"/>
    <col min="3594" max="3594" width="13.625" style="2" customWidth="1"/>
    <col min="3595" max="3595" width="7.125" style="2" customWidth="1"/>
    <col min="3596" max="3596" width="10.125" style="2" bestFit="1" customWidth="1"/>
    <col min="3597" max="3838" width="9" style="2" customWidth="1"/>
    <col min="3839" max="3839" width="19.5" style="2" customWidth="1"/>
    <col min="3840" max="3840" width="13.625" style="2" customWidth="1"/>
    <col min="3841" max="3841" width="7.125" style="2" customWidth="1"/>
    <col min="3842" max="3842" width="13.625" style="2" customWidth="1"/>
    <col min="3843" max="3843" width="7.125" style="2" customWidth="1"/>
    <col min="3844" max="3844" width="13.625" style="2" customWidth="1"/>
    <col min="3845" max="3845" width="7.125" style="2" customWidth="1"/>
    <col min="3846" max="3846" width="13.625" style="2" customWidth="1"/>
    <col min="3847" max="3847" width="6.625" style="2" customWidth="1"/>
    <col min="3848" max="3848" width="13.625" style="2" customWidth="1"/>
    <col min="3849" max="3849" width="6.625" style="2" customWidth="1"/>
    <col min="3850" max="3850" width="13.625" style="2" customWidth="1"/>
    <col min="3851" max="3851" width="7.125" style="2" customWidth="1"/>
    <col min="3852" max="3852" width="10.125" style="2" bestFit="1" customWidth="1"/>
    <col min="3853" max="4094" width="9" style="2" customWidth="1"/>
    <col min="4095" max="4095" width="19.5" style="2" customWidth="1"/>
    <col min="4096" max="4096" width="13.625" style="2" customWidth="1"/>
    <col min="4097" max="4097" width="7.125" style="2" customWidth="1"/>
    <col min="4098" max="4098" width="13.625" style="2" customWidth="1"/>
    <col min="4099" max="4099" width="7.125" style="2" customWidth="1"/>
    <col min="4100" max="4100" width="13.625" style="2" customWidth="1"/>
    <col min="4101" max="4101" width="7.125" style="2" customWidth="1"/>
    <col min="4102" max="4102" width="13.625" style="2" customWidth="1"/>
    <col min="4103" max="4103" width="6.625" style="2" customWidth="1"/>
    <col min="4104" max="4104" width="13.625" style="2" customWidth="1"/>
    <col min="4105" max="4105" width="6.625" style="2" customWidth="1"/>
    <col min="4106" max="4106" width="13.625" style="2" customWidth="1"/>
    <col min="4107" max="4107" width="7.125" style="2" customWidth="1"/>
    <col min="4108" max="4108" width="10.125" style="2" bestFit="1" customWidth="1"/>
    <col min="4109" max="4350" width="9" style="2" customWidth="1"/>
    <col min="4351" max="4351" width="19.5" style="2" customWidth="1"/>
    <col min="4352" max="4352" width="13.625" style="2" customWidth="1"/>
    <col min="4353" max="4353" width="7.125" style="2" customWidth="1"/>
    <col min="4354" max="4354" width="13.625" style="2" customWidth="1"/>
    <col min="4355" max="4355" width="7.125" style="2" customWidth="1"/>
    <col min="4356" max="4356" width="13.625" style="2" customWidth="1"/>
    <col min="4357" max="4357" width="7.125" style="2" customWidth="1"/>
    <col min="4358" max="4358" width="13.625" style="2" customWidth="1"/>
    <col min="4359" max="4359" width="6.625" style="2" customWidth="1"/>
    <col min="4360" max="4360" width="13.625" style="2" customWidth="1"/>
    <col min="4361" max="4361" width="6.625" style="2" customWidth="1"/>
    <col min="4362" max="4362" width="13.625" style="2" customWidth="1"/>
    <col min="4363" max="4363" width="7.125" style="2" customWidth="1"/>
    <col min="4364" max="4364" width="10.125" style="2" bestFit="1" customWidth="1"/>
    <col min="4365" max="4606" width="9" style="2" customWidth="1"/>
    <col min="4607" max="4607" width="19.5" style="2" customWidth="1"/>
    <col min="4608" max="4608" width="13.625" style="2" customWidth="1"/>
    <col min="4609" max="4609" width="7.125" style="2" customWidth="1"/>
    <col min="4610" max="4610" width="13.625" style="2" customWidth="1"/>
    <col min="4611" max="4611" width="7.125" style="2" customWidth="1"/>
    <col min="4612" max="4612" width="13.625" style="2" customWidth="1"/>
    <col min="4613" max="4613" width="7.125" style="2" customWidth="1"/>
    <col min="4614" max="4614" width="13.625" style="2" customWidth="1"/>
    <col min="4615" max="4615" width="6.625" style="2" customWidth="1"/>
    <col min="4616" max="4616" width="13.625" style="2" customWidth="1"/>
    <col min="4617" max="4617" width="6.625" style="2" customWidth="1"/>
    <col min="4618" max="4618" width="13.625" style="2" customWidth="1"/>
    <col min="4619" max="4619" width="7.125" style="2" customWidth="1"/>
    <col min="4620" max="4620" width="10.125" style="2" bestFit="1" customWidth="1"/>
    <col min="4621" max="4862" width="9" style="2" customWidth="1"/>
    <col min="4863" max="4863" width="19.5" style="2" customWidth="1"/>
    <col min="4864" max="4864" width="13.625" style="2" customWidth="1"/>
    <col min="4865" max="4865" width="7.125" style="2" customWidth="1"/>
    <col min="4866" max="4866" width="13.625" style="2" customWidth="1"/>
    <col min="4867" max="4867" width="7.125" style="2" customWidth="1"/>
    <col min="4868" max="4868" width="13.625" style="2" customWidth="1"/>
    <col min="4869" max="4869" width="7.125" style="2" customWidth="1"/>
    <col min="4870" max="4870" width="13.625" style="2" customWidth="1"/>
    <col min="4871" max="4871" width="6.625" style="2" customWidth="1"/>
    <col min="4872" max="4872" width="13.625" style="2" customWidth="1"/>
    <col min="4873" max="4873" width="6.625" style="2" customWidth="1"/>
    <col min="4874" max="4874" width="13.625" style="2" customWidth="1"/>
    <col min="4875" max="4875" width="7.125" style="2" customWidth="1"/>
    <col min="4876" max="4876" width="10.125" style="2" bestFit="1" customWidth="1"/>
    <col min="4877" max="5118" width="9" style="2" customWidth="1"/>
    <col min="5119" max="5119" width="19.5" style="2" customWidth="1"/>
    <col min="5120" max="5120" width="13.625" style="2" customWidth="1"/>
    <col min="5121" max="5121" width="7.125" style="2" customWidth="1"/>
    <col min="5122" max="5122" width="13.625" style="2" customWidth="1"/>
    <col min="5123" max="5123" width="7.125" style="2" customWidth="1"/>
    <col min="5124" max="5124" width="13.625" style="2" customWidth="1"/>
    <col min="5125" max="5125" width="7.125" style="2" customWidth="1"/>
    <col min="5126" max="5126" width="13.625" style="2" customWidth="1"/>
    <col min="5127" max="5127" width="6.625" style="2" customWidth="1"/>
    <col min="5128" max="5128" width="13.625" style="2" customWidth="1"/>
    <col min="5129" max="5129" width="6.625" style="2" customWidth="1"/>
    <col min="5130" max="5130" width="13.625" style="2" customWidth="1"/>
    <col min="5131" max="5131" width="7.125" style="2" customWidth="1"/>
    <col min="5132" max="5132" width="10.125" style="2" bestFit="1" customWidth="1"/>
    <col min="5133" max="5374" width="9" style="2" customWidth="1"/>
    <col min="5375" max="5375" width="19.5" style="2" customWidth="1"/>
    <col min="5376" max="5376" width="13.625" style="2" customWidth="1"/>
    <col min="5377" max="5377" width="7.125" style="2" customWidth="1"/>
    <col min="5378" max="5378" width="13.625" style="2" customWidth="1"/>
    <col min="5379" max="5379" width="7.125" style="2" customWidth="1"/>
    <col min="5380" max="5380" width="13.625" style="2" customWidth="1"/>
    <col min="5381" max="5381" width="7.125" style="2" customWidth="1"/>
    <col min="5382" max="5382" width="13.625" style="2" customWidth="1"/>
    <col min="5383" max="5383" width="6.625" style="2" customWidth="1"/>
    <col min="5384" max="5384" width="13.625" style="2" customWidth="1"/>
    <col min="5385" max="5385" width="6.625" style="2" customWidth="1"/>
    <col min="5386" max="5386" width="13.625" style="2" customWidth="1"/>
    <col min="5387" max="5387" width="7.125" style="2" customWidth="1"/>
    <col min="5388" max="5388" width="10.125" style="2" bestFit="1" customWidth="1"/>
    <col min="5389" max="5630" width="9" style="2" customWidth="1"/>
    <col min="5631" max="5631" width="19.5" style="2" customWidth="1"/>
    <col min="5632" max="5632" width="13.625" style="2" customWidth="1"/>
    <col min="5633" max="5633" width="7.125" style="2" customWidth="1"/>
    <col min="5634" max="5634" width="13.625" style="2" customWidth="1"/>
    <col min="5635" max="5635" width="7.125" style="2" customWidth="1"/>
    <col min="5636" max="5636" width="13.625" style="2" customWidth="1"/>
    <col min="5637" max="5637" width="7.125" style="2" customWidth="1"/>
    <col min="5638" max="5638" width="13.625" style="2" customWidth="1"/>
    <col min="5639" max="5639" width="6.625" style="2" customWidth="1"/>
    <col min="5640" max="5640" width="13.625" style="2" customWidth="1"/>
    <col min="5641" max="5641" width="6.625" style="2" customWidth="1"/>
    <col min="5642" max="5642" width="13.625" style="2" customWidth="1"/>
    <col min="5643" max="5643" width="7.125" style="2" customWidth="1"/>
    <col min="5644" max="5644" width="10.125" style="2" bestFit="1" customWidth="1"/>
    <col min="5645" max="5886" width="9" style="2" customWidth="1"/>
    <col min="5887" max="5887" width="19.5" style="2" customWidth="1"/>
    <col min="5888" max="5888" width="13.625" style="2" customWidth="1"/>
    <col min="5889" max="5889" width="7.125" style="2" customWidth="1"/>
    <col min="5890" max="5890" width="13.625" style="2" customWidth="1"/>
    <col min="5891" max="5891" width="7.125" style="2" customWidth="1"/>
    <col min="5892" max="5892" width="13.625" style="2" customWidth="1"/>
    <col min="5893" max="5893" width="7.125" style="2" customWidth="1"/>
    <col min="5894" max="5894" width="13.625" style="2" customWidth="1"/>
    <col min="5895" max="5895" width="6.625" style="2" customWidth="1"/>
    <col min="5896" max="5896" width="13.625" style="2" customWidth="1"/>
    <col min="5897" max="5897" width="6.625" style="2" customWidth="1"/>
    <col min="5898" max="5898" width="13.625" style="2" customWidth="1"/>
    <col min="5899" max="5899" width="7.125" style="2" customWidth="1"/>
    <col min="5900" max="5900" width="10.125" style="2" bestFit="1" customWidth="1"/>
    <col min="5901" max="6142" width="9" style="2" customWidth="1"/>
    <col min="6143" max="6143" width="19.5" style="2" customWidth="1"/>
    <col min="6144" max="6144" width="13.625" style="2" customWidth="1"/>
    <col min="6145" max="6145" width="7.125" style="2" customWidth="1"/>
    <col min="6146" max="6146" width="13.625" style="2" customWidth="1"/>
    <col min="6147" max="6147" width="7.125" style="2" customWidth="1"/>
    <col min="6148" max="6148" width="13.625" style="2" customWidth="1"/>
    <col min="6149" max="6149" width="7.125" style="2" customWidth="1"/>
    <col min="6150" max="6150" width="13.625" style="2" customWidth="1"/>
    <col min="6151" max="6151" width="6.625" style="2" customWidth="1"/>
    <col min="6152" max="6152" width="13.625" style="2" customWidth="1"/>
    <col min="6153" max="6153" width="6.625" style="2" customWidth="1"/>
    <col min="6154" max="6154" width="13.625" style="2" customWidth="1"/>
    <col min="6155" max="6155" width="7.125" style="2" customWidth="1"/>
    <col min="6156" max="6156" width="10.125" style="2" bestFit="1" customWidth="1"/>
    <col min="6157" max="6398" width="9" style="2" customWidth="1"/>
    <col min="6399" max="6399" width="19.5" style="2" customWidth="1"/>
    <col min="6400" max="6400" width="13.625" style="2" customWidth="1"/>
    <col min="6401" max="6401" width="7.125" style="2" customWidth="1"/>
    <col min="6402" max="6402" width="13.625" style="2" customWidth="1"/>
    <col min="6403" max="6403" width="7.125" style="2" customWidth="1"/>
    <col min="6404" max="6404" width="13.625" style="2" customWidth="1"/>
    <col min="6405" max="6405" width="7.125" style="2" customWidth="1"/>
    <col min="6406" max="6406" width="13.625" style="2" customWidth="1"/>
    <col min="6407" max="6407" width="6.625" style="2" customWidth="1"/>
    <col min="6408" max="6408" width="13.625" style="2" customWidth="1"/>
    <col min="6409" max="6409" width="6.625" style="2" customWidth="1"/>
    <col min="6410" max="6410" width="13.625" style="2" customWidth="1"/>
    <col min="6411" max="6411" width="7.125" style="2" customWidth="1"/>
    <col min="6412" max="6412" width="10.125" style="2" bestFit="1" customWidth="1"/>
    <col min="6413" max="6654" width="9" style="2" customWidth="1"/>
    <col min="6655" max="6655" width="19.5" style="2" customWidth="1"/>
    <col min="6656" max="6656" width="13.625" style="2" customWidth="1"/>
    <col min="6657" max="6657" width="7.125" style="2" customWidth="1"/>
    <col min="6658" max="6658" width="13.625" style="2" customWidth="1"/>
    <col min="6659" max="6659" width="7.125" style="2" customWidth="1"/>
    <col min="6660" max="6660" width="13.625" style="2" customWidth="1"/>
    <col min="6661" max="6661" width="7.125" style="2" customWidth="1"/>
    <col min="6662" max="6662" width="13.625" style="2" customWidth="1"/>
    <col min="6663" max="6663" width="6.625" style="2" customWidth="1"/>
    <col min="6664" max="6664" width="13.625" style="2" customWidth="1"/>
    <col min="6665" max="6665" width="6.625" style="2" customWidth="1"/>
    <col min="6666" max="6666" width="13.625" style="2" customWidth="1"/>
    <col min="6667" max="6667" width="7.125" style="2" customWidth="1"/>
    <col min="6668" max="6668" width="10.125" style="2" bestFit="1" customWidth="1"/>
    <col min="6669" max="6910" width="9" style="2" customWidth="1"/>
    <col min="6911" max="6911" width="19.5" style="2" customWidth="1"/>
    <col min="6912" max="6912" width="13.625" style="2" customWidth="1"/>
    <col min="6913" max="6913" width="7.125" style="2" customWidth="1"/>
    <col min="6914" max="6914" width="13.625" style="2" customWidth="1"/>
    <col min="6915" max="6915" width="7.125" style="2" customWidth="1"/>
    <col min="6916" max="6916" width="13.625" style="2" customWidth="1"/>
    <col min="6917" max="6917" width="7.125" style="2" customWidth="1"/>
    <col min="6918" max="6918" width="13.625" style="2" customWidth="1"/>
    <col min="6919" max="6919" width="6.625" style="2" customWidth="1"/>
    <col min="6920" max="6920" width="13.625" style="2" customWidth="1"/>
    <col min="6921" max="6921" width="6.625" style="2" customWidth="1"/>
    <col min="6922" max="6922" width="13.625" style="2" customWidth="1"/>
    <col min="6923" max="6923" width="7.125" style="2" customWidth="1"/>
    <col min="6924" max="6924" width="10.125" style="2" bestFit="1" customWidth="1"/>
    <col min="6925" max="7166" width="9" style="2" customWidth="1"/>
    <col min="7167" max="7167" width="19.5" style="2" customWidth="1"/>
    <col min="7168" max="7168" width="13.625" style="2" customWidth="1"/>
    <col min="7169" max="7169" width="7.125" style="2" customWidth="1"/>
    <col min="7170" max="7170" width="13.625" style="2" customWidth="1"/>
    <col min="7171" max="7171" width="7.125" style="2" customWidth="1"/>
    <col min="7172" max="7172" width="13.625" style="2" customWidth="1"/>
    <col min="7173" max="7173" width="7.125" style="2" customWidth="1"/>
    <col min="7174" max="7174" width="13.625" style="2" customWidth="1"/>
    <col min="7175" max="7175" width="6.625" style="2" customWidth="1"/>
    <col min="7176" max="7176" width="13.625" style="2" customWidth="1"/>
    <col min="7177" max="7177" width="6.625" style="2" customWidth="1"/>
    <col min="7178" max="7178" width="13.625" style="2" customWidth="1"/>
    <col min="7179" max="7179" width="7.125" style="2" customWidth="1"/>
    <col min="7180" max="7180" width="10.125" style="2" bestFit="1" customWidth="1"/>
    <col min="7181" max="7422" width="9" style="2" customWidth="1"/>
    <col min="7423" max="7423" width="19.5" style="2" customWidth="1"/>
    <col min="7424" max="7424" width="13.625" style="2" customWidth="1"/>
    <col min="7425" max="7425" width="7.125" style="2" customWidth="1"/>
    <col min="7426" max="7426" width="13.625" style="2" customWidth="1"/>
    <col min="7427" max="7427" width="7.125" style="2" customWidth="1"/>
    <col min="7428" max="7428" width="13.625" style="2" customWidth="1"/>
    <col min="7429" max="7429" width="7.125" style="2" customWidth="1"/>
    <col min="7430" max="7430" width="13.625" style="2" customWidth="1"/>
    <col min="7431" max="7431" width="6.625" style="2" customWidth="1"/>
    <col min="7432" max="7432" width="13.625" style="2" customWidth="1"/>
    <col min="7433" max="7433" width="6.625" style="2" customWidth="1"/>
    <col min="7434" max="7434" width="13.625" style="2" customWidth="1"/>
    <col min="7435" max="7435" width="7.125" style="2" customWidth="1"/>
    <col min="7436" max="7436" width="10.125" style="2" bestFit="1" customWidth="1"/>
    <col min="7437" max="7678" width="9" style="2" customWidth="1"/>
    <col min="7679" max="7679" width="19.5" style="2" customWidth="1"/>
    <col min="7680" max="7680" width="13.625" style="2" customWidth="1"/>
    <col min="7681" max="7681" width="7.125" style="2" customWidth="1"/>
    <col min="7682" max="7682" width="13.625" style="2" customWidth="1"/>
    <col min="7683" max="7683" width="7.125" style="2" customWidth="1"/>
    <col min="7684" max="7684" width="13.625" style="2" customWidth="1"/>
    <col min="7685" max="7685" width="7.125" style="2" customWidth="1"/>
    <col min="7686" max="7686" width="13.625" style="2" customWidth="1"/>
    <col min="7687" max="7687" width="6.625" style="2" customWidth="1"/>
    <col min="7688" max="7688" width="13.625" style="2" customWidth="1"/>
    <col min="7689" max="7689" width="6.625" style="2" customWidth="1"/>
    <col min="7690" max="7690" width="13.625" style="2" customWidth="1"/>
    <col min="7691" max="7691" width="7.125" style="2" customWidth="1"/>
    <col min="7692" max="7692" width="10.125" style="2" bestFit="1" customWidth="1"/>
    <col min="7693" max="7934" width="9" style="2" customWidth="1"/>
    <col min="7935" max="7935" width="19.5" style="2" customWidth="1"/>
    <col min="7936" max="7936" width="13.625" style="2" customWidth="1"/>
    <col min="7937" max="7937" width="7.125" style="2" customWidth="1"/>
    <col min="7938" max="7938" width="13.625" style="2" customWidth="1"/>
    <col min="7939" max="7939" width="7.125" style="2" customWidth="1"/>
    <col min="7940" max="7940" width="13.625" style="2" customWidth="1"/>
    <col min="7941" max="7941" width="7.125" style="2" customWidth="1"/>
    <col min="7942" max="7942" width="13.625" style="2" customWidth="1"/>
    <col min="7943" max="7943" width="6.625" style="2" customWidth="1"/>
    <col min="7944" max="7944" width="13.625" style="2" customWidth="1"/>
    <col min="7945" max="7945" width="6.625" style="2" customWidth="1"/>
    <col min="7946" max="7946" width="13.625" style="2" customWidth="1"/>
    <col min="7947" max="7947" width="7.125" style="2" customWidth="1"/>
    <col min="7948" max="7948" width="10.125" style="2" bestFit="1" customWidth="1"/>
    <col min="7949" max="8190" width="9" style="2" customWidth="1"/>
    <col min="8191" max="8191" width="19.5" style="2" customWidth="1"/>
    <col min="8192" max="8192" width="13.625" style="2" customWidth="1"/>
    <col min="8193" max="8193" width="7.125" style="2" customWidth="1"/>
    <col min="8194" max="8194" width="13.625" style="2" customWidth="1"/>
    <col min="8195" max="8195" width="7.125" style="2" customWidth="1"/>
    <col min="8196" max="8196" width="13.625" style="2" customWidth="1"/>
    <col min="8197" max="8197" width="7.125" style="2" customWidth="1"/>
    <col min="8198" max="8198" width="13.625" style="2" customWidth="1"/>
    <col min="8199" max="8199" width="6.625" style="2" customWidth="1"/>
    <col min="8200" max="8200" width="13.625" style="2" customWidth="1"/>
    <col min="8201" max="8201" width="6.625" style="2" customWidth="1"/>
    <col min="8202" max="8202" width="13.625" style="2" customWidth="1"/>
    <col min="8203" max="8203" width="7.125" style="2" customWidth="1"/>
    <col min="8204" max="8204" width="10.125" style="2" bestFit="1" customWidth="1"/>
    <col min="8205" max="8446" width="9" style="2" customWidth="1"/>
    <col min="8447" max="8447" width="19.5" style="2" customWidth="1"/>
    <col min="8448" max="8448" width="13.625" style="2" customWidth="1"/>
    <col min="8449" max="8449" width="7.125" style="2" customWidth="1"/>
    <col min="8450" max="8450" width="13.625" style="2" customWidth="1"/>
    <col min="8451" max="8451" width="7.125" style="2" customWidth="1"/>
    <col min="8452" max="8452" width="13.625" style="2" customWidth="1"/>
    <col min="8453" max="8453" width="7.125" style="2" customWidth="1"/>
    <col min="8454" max="8454" width="13.625" style="2" customWidth="1"/>
    <col min="8455" max="8455" width="6.625" style="2" customWidth="1"/>
    <col min="8456" max="8456" width="13.625" style="2" customWidth="1"/>
    <col min="8457" max="8457" width="6.625" style="2" customWidth="1"/>
    <col min="8458" max="8458" width="13.625" style="2" customWidth="1"/>
    <col min="8459" max="8459" width="7.125" style="2" customWidth="1"/>
    <col min="8460" max="8460" width="10.125" style="2" bestFit="1" customWidth="1"/>
    <col min="8461" max="8702" width="9" style="2" customWidth="1"/>
    <col min="8703" max="8703" width="19.5" style="2" customWidth="1"/>
    <col min="8704" max="8704" width="13.625" style="2" customWidth="1"/>
    <col min="8705" max="8705" width="7.125" style="2" customWidth="1"/>
    <col min="8706" max="8706" width="13.625" style="2" customWidth="1"/>
    <col min="8707" max="8707" width="7.125" style="2" customWidth="1"/>
    <col min="8708" max="8708" width="13.625" style="2" customWidth="1"/>
    <col min="8709" max="8709" width="7.125" style="2" customWidth="1"/>
    <col min="8710" max="8710" width="13.625" style="2" customWidth="1"/>
    <col min="8711" max="8711" width="6.625" style="2" customWidth="1"/>
    <col min="8712" max="8712" width="13.625" style="2" customWidth="1"/>
    <col min="8713" max="8713" width="6.625" style="2" customWidth="1"/>
    <col min="8714" max="8714" width="13.625" style="2" customWidth="1"/>
    <col min="8715" max="8715" width="7.125" style="2" customWidth="1"/>
    <col min="8716" max="8716" width="10.125" style="2" bestFit="1" customWidth="1"/>
    <col min="8717" max="8958" width="9" style="2" customWidth="1"/>
    <col min="8959" max="8959" width="19.5" style="2" customWidth="1"/>
    <col min="8960" max="8960" width="13.625" style="2" customWidth="1"/>
    <col min="8961" max="8961" width="7.125" style="2" customWidth="1"/>
    <col min="8962" max="8962" width="13.625" style="2" customWidth="1"/>
    <col min="8963" max="8963" width="7.125" style="2" customWidth="1"/>
    <col min="8964" max="8964" width="13.625" style="2" customWidth="1"/>
    <col min="8965" max="8965" width="7.125" style="2" customWidth="1"/>
    <col min="8966" max="8966" width="13.625" style="2" customWidth="1"/>
    <col min="8967" max="8967" width="6.625" style="2" customWidth="1"/>
    <col min="8968" max="8968" width="13.625" style="2" customWidth="1"/>
    <col min="8969" max="8969" width="6.625" style="2" customWidth="1"/>
    <col min="8970" max="8970" width="13.625" style="2" customWidth="1"/>
    <col min="8971" max="8971" width="7.125" style="2" customWidth="1"/>
    <col min="8972" max="8972" width="10.125" style="2" bestFit="1" customWidth="1"/>
    <col min="8973" max="9214" width="9" style="2" customWidth="1"/>
    <col min="9215" max="9215" width="19.5" style="2" customWidth="1"/>
    <col min="9216" max="9216" width="13.625" style="2" customWidth="1"/>
    <col min="9217" max="9217" width="7.125" style="2" customWidth="1"/>
    <col min="9218" max="9218" width="13.625" style="2" customWidth="1"/>
    <col min="9219" max="9219" width="7.125" style="2" customWidth="1"/>
    <col min="9220" max="9220" width="13.625" style="2" customWidth="1"/>
    <col min="9221" max="9221" width="7.125" style="2" customWidth="1"/>
    <col min="9222" max="9222" width="13.625" style="2" customWidth="1"/>
    <col min="9223" max="9223" width="6.625" style="2" customWidth="1"/>
    <col min="9224" max="9224" width="13.625" style="2" customWidth="1"/>
    <col min="9225" max="9225" width="6.625" style="2" customWidth="1"/>
    <col min="9226" max="9226" width="13.625" style="2" customWidth="1"/>
    <col min="9227" max="9227" width="7.125" style="2" customWidth="1"/>
    <col min="9228" max="9228" width="10.125" style="2" bestFit="1" customWidth="1"/>
    <col min="9229" max="9470" width="9" style="2" customWidth="1"/>
    <col min="9471" max="9471" width="19.5" style="2" customWidth="1"/>
    <col min="9472" max="9472" width="13.625" style="2" customWidth="1"/>
    <col min="9473" max="9473" width="7.125" style="2" customWidth="1"/>
    <col min="9474" max="9474" width="13.625" style="2" customWidth="1"/>
    <col min="9475" max="9475" width="7.125" style="2" customWidth="1"/>
    <col min="9476" max="9476" width="13.625" style="2" customWidth="1"/>
    <col min="9477" max="9477" width="7.125" style="2" customWidth="1"/>
    <col min="9478" max="9478" width="13.625" style="2" customWidth="1"/>
    <col min="9479" max="9479" width="6.625" style="2" customWidth="1"/>
    <col min="9480" max="9480" width="13.625" style="2" customWidth="1"/>
    <col min="9481" max="9481" width="6.625" style="2" customWidth="1"/>
    <col min="9482" max="9482" width="13.625" style="2" customWidth="1"/>
    <col min="9483" max="9483" width="7.125" style="2" customWidth="1"/>
    <col min="9484" max="9484" width="10.125" style="2" bestFit="1" customWidth="1"/>
    <col min="9485" max="9726" width="9" style="2" customWidth="1"/>
    <col min="9727" max="9727" width="19.5" style="2" customWidth="1"/>
    <col min="9728" max="9728" width="13.625" style="2" customWidth="1"/>
    <col min="9729" max="9729" width="7.125" style="2" customWidth="1"/>
    <col min="9730" max="9730" width="13.625" style="2" customWidth="1"/>
    <col min="9731" max="9731" width="7.125" style="2" customWidth="1"/>
    <col min="9732" max="9732" width="13.625" style="2" customWidth="1"/>
    <col min="9733" max="9733" width="7.125" style="2" customWidth="1"/>
    <col min="9734" max="9734" width="13.625" style="2" customWidth="1"/>
    <col min="9735" max="9735" width="6.625" style="2" customWidth="1"/>
    <col min="9736" max="9736" width="13.625" style="2" customWidth="1"/>
    <col min="9737" max="9737" width="6.625" style="2" customWidth="1"/>
    <col min="9738" max="9738" width="13.625" style="2" customWidth="1"/>
    <col min="9739" max="9739" width="7.125" style="2" customWidth="1"/>
    <col min="9740" max="9740" width="10.125" style="2" bestFit="1" customWidth="1"/>
    <col min="9741" max="9982" width="9" style="2" customWidth="1"/>
    <col min="9983" max="9983" width="19.5" style="2" customWidth="1"/>
    <col min="9984" max="9984" width="13.625" style="2" customWidth="1"/>
    <col min="9985" max="9985" width="7.125" style="2" customWidth="1"/>
    <col min="9986" max="9986" width="13.625" style="2" customWidth="1"/>
    <col min="9987" max="9987" width="7.125" style="2" customWidth="1"/>
    <col min="9988" max="9988" width="13.625" style="2" customWidth="1"/>
    <col min="9989" max="9989" width="7.125" style="2" customWidth="1"/>
    <col min="9990" max="9990" width="13.625" style="2" customWidth="1"/>
    <col min="9991" max="9991" width="6.625" style="2" customWidth="1"/>
    <col min="9992" max="9992" width="13.625" style="2" customWidth="1"/>
    <col min="9993" max="9993" width="6.625" style="2" customWidth="1"/>
    <col min="9994" max="9994" width="13.625" style="2" customWidth="1"/>
    <col min="9995" max="9995" width="7.125" style="2" customWidth="1"/>
    <col min="9996" max="9996" width="10.125" style="2" bestFit="1" customWidth="1"/>
    <col min="9997" max="10238" width="9" style="2" customWidth="1"/>
    <col min="10239" max="10239" width="19.5" style="2" customWidth="1"/>
    <col min="10240" max="10240" width="13.625" style="2" customWidth="1"/>
    <col min="10241" max="10241" width="7.125" style="2" customWidth="1"/>
    <col min="10242" max="10242" width="13.625" style="2" customWidth="1"/>
    <col min="10243" max="10243" width="7.125" style="2" customWidth="1"/>
    <col min="10244" max="10244" width="13.625" style="2" customWidth="1"/>
    <col min="10245" max="10245" width="7.125" style="2" customWidth="1"/>
    <col min="10246" max="10246" width="13.625" style="2" customWidth="1"/>
    <col min="10247" max="10247" width="6.625" style="2" customWidth="1"/>
    <col min="10248" max="10248" width="13.625" style="2" customWidth="1"/>
    <col min="10249" max="10249" width="6.625" style="2" customWidth="1"/>
    <col min="10250" max="10250" width="13.625" style="2" customWidth="1"/>
    <col min="10251" max="10251" width="7.125" style="2" customWidth="1"/>
    <col min="10252" max="10252" width="10.125" style="2" bestFit="1" customWidth="1"/>
    <col min="10253" max="10494" width="9" style="2" customWidth="1"/>
    <col min="10495" max="10495" width="19.5" style="2" customWidth="1"/>
    <col min="10496" max="10496" width="13.625" style="2" customWidth="1"/>
    <col min="10497" max="10497" width="7.125" style="2" customWidth="1"/>
    <col min="10498" max="10498" width="13.625" style="2" customWidth="1"/>
    <col min="10499" max="10499" width="7.125" style="2" customWidth="1"/>
    <col min="10500" max="10500" width="13.625" style="2" customWidth="1"/>
    <col min="10501" max="10501" width="7.125" style="2" customWidth="1"/>
    <col min="10502" max="10502" width="13.625" style="2" customWidth="1"/>
    <col min="10503" max="10503" width="6.625" style="2" customWidth="1"/>
    <col min="10504" max="10504" width="13.625" style="2" customWidth="1"/>
    <col min="10505" max="10505" width="6.625" style="2" customWidth="1"/>
    <col min="10506" max="10506" width="13.625" style="2" customWidth="1"/>
    <col min="10507" max="10507" width="7.125" style="2" customWidth="1"/>
    <col min="10508" max="10508" width="10.125" style="2" bestFit="1" customWidth="1"/>
    <col min="10509" max="10750" width="9" style="2" customWidth="1"/>
    <col min="10751" max="10751" width="19.5" style="2" customWidth="1"/>
    <col min="10752" max="10752" width="13.625" style="2" customWidth="1"/>
    <col min="10753" max="10753" width="7.125" style="2" customWidth="1"/>
    <col min="10754" max="10754" width="13.625" style="2" customWidth="1"/>
    <col min="10755" max="10755" width="7.125" style="2" customWidth="1"/>
    <col min="10756" max="10756" width="13.625" style="2" customWidth="1"/>
    <col min="10757" max="10757" width="7.125" style="2" customWidth="1"/>
    <col min="10758" max="10758" width="13.625" style="2" customWidth="1"/>
    <col min="10759" max="10759" width="6.625" style="2" customWidth="1"/>
    <col min="10760" max="10760" width="13.625" style="2" customWidth="1"/>
    <col min="10761" max="10761" width="6.625" style="2" customWidth="1"/>
    <col min="10762" max="10762" width="13.625" style="2" customWidth="1"/>
    <col min="10763" max="10763" width="7.125" style="2" customWidth="1"/>
    <col min="10764" max="10764" width="10.125" style="2" bestFit="1" customWidth="1"/>
    <col min="10765" max="11006" width="9" style="2" customWidth="1"/>
    <col min="11007" max="11007" width="19.5" style="2" customWidth="1"/>
    <col min="11008" max="11008" width="13.625" style="2" customWidth="1"/>
    <col min="11009" max="11009" width="7.125" style="2" customWidth="1"/>
    <col min="11010" max="11010" width="13.625" style="2" customWidth="1"/>
    <col min="11011" max="11011" width="7.125" style="2" customWidth="1"/>
    <col min="11012" max="11012" width="13.625" style="2" customWidth="1"/>
    <col min="11013" max="11013" width="7.125" style="2" customWidth="1"/>
    <col min="11014" max="11014" width="13.625" style="2" customWidth="1"/>
    <col min="11015" max="11015" width="6.625" style="2" customWidth="1"/>
    <col min="11016" max="11016" width="13.625" style="2" customWidth="1"/>
    <col min="11017" max="11017" width="6.625" style="2" customWidth="1"/>
    <col min="11018" max="11018" width="13.625" style="2" customWidth="1"/>
    <col min="11019" max="11019" width="7.125" style="2" customWidth="1"/>
    <col min="11020" max="11020" width="10.125" style="2" bestFit="1" customWidth="1"/>
    <col min="11021" max="11262" width="9" style="2" customWidth="1"/>
    <col min="11263" max="11263" width="19.5" style="2" customWidth="1"/>
    <col min="11264" max="11264" width="13.625" style="2" customWidth="1"/>
    <col min="11265" max="11265" width="7.125" style="2" customWidth="1"/>
    <col min="11266" max="11266" width="13.625" style="2" customWidth="1"/>
    <col min="11267" max="11267" width="7.125" style="2" customWidth="1"/>
    <col min="11268" max="11268" width="13.625" style="2" customWidth="1"/>
    <col min="11269" max="11269" width="7.125" style="2" customWidth="1"/>
    <col min="11270" max="11270" width="13.625" style="2" customWidth="1"/>
    <col min="11271" max="11271" width="6.625" style="2" customWidth="1"/>
    <col min="11272" max="11272" width="13.625" style="2" customWidth="1"/>
    <col min="11273" max="11273" width="6.625" style="2" customWidth="1"/>
    <col min="11274" max="11274" width="13.625" style="2" customWidth="1"/>
    <col min="11275" max="11275" width="7.125" style="2" customWidth="1"/>
    <col min="11276" max="11276" width="10.125" style="2" bestFit="1" customWidth="1"/>
    <col min="11277" max="11518" width="9" style="2" customWidth="1"/>
    <col min="11519" max="11519" width="19.5" style="2" customWidth="1"/>
    <col min="11520" max="11520" width="13.625" style="2" customWidth="1"/>
    <col min="11521" max="11521" width="7.125" style="2" customWidth="1"/>
    <col min="11522" max="11522" width="13.625" style="2" customWidth="1"/>
    <col min="11523" max="11523" width="7.125" style="2" customWidth="1"/>
    <col min="11524" max="11524" width="13.625" style="2" customWidth="1"/>
    <col min="11525" max="11525" width="7.125" style="2" customWidth="1"/>
    <col min="11526" max="11526" width="13.625" style="2" customWidth="1"/>
    <col min="11527" max="11527" width="6.625" style="2" customWidth="1"/>
    <col min="11528" max="11528" width="13.625" style="2" customWidth="1"/>
    <col min="11529" max="11529" width="6.625" style="2" customWidth="1"/>
    <col min="11530" max="11530" width="13.625" style="2" customWidth="1"/>
    <col min="11531" max="11531" width="7.125" style="2" customWidth="1"/>
    <col min="11532" max="11532" width="10.125" style="2" bestFit="1" customWidth="1"/>
    <col min="11533" max="11774" width="9" style="2" customWidth="1"/>
    <col min="11775" max="11775" width="19.5" style="2" customWidth="1"/>
    <col min="11776" max="11776" width="13.625" style="2" customWidth="1"/>
    <col min="11777" max="11777" width="7.125" style="2" customWidth="1"/>
    <col min="11778" max="11778" width="13.625" style="2" customWidth="1"/>
    <col min="11779" max="11779" width="7.125" style="2" customWidth="1"/>
    <col min="11780" max="11780" width="13.625" style="2" customWidth="1"/>
    <col min="11781" max="11781" width="7.125" style="2" customWidth="1"/>
    <col min="11782" max="11782" width="13.625" style="2" customWidth="1"/>
    <col min="11783" max="11783" width="6.625" style="2" customWidth="1"/>
    <col min="11784" max="11784" width="13.625" style="2" customWidth="1"/>
    <col min="11785" max="11785" width="6.625" style="2" customWidth="1"/>
    <col min="11786" max="11786" width="13.625" style="2" customWidth="1"/>
    <col min="11787" max="11787" width="7.125" style="2" customWidth="1"/>
    <col min="11788" max="11788" width="10.125" style="2" bestFit="1" customWidth="1"/>
    <col min="11789" max="12030" width="9" style="2" customWidth="1"/>
    <col min="12031" max="12031" width="19.5" style="2" customWidth="1"/>
    <col min="12032" max="12032" width="13.625" style="2" customWidth="1"/>
    <col min="12033" max="12033" width="7.125" style="2" customWidth="1"/>
    <col min="12034" max="12034" width="13.625" style="2" customWidth="1"/>
    <col min="12035" max="12035" width="7.125" style="2" customWidth="1"/>
    <col min="12036" max="12036" width="13.625" style="2" customWidth="1"/>
    <col min="12037" max="12037" width="7.125" style="2" customWidth="1"/>
    <col min="12038" max="12038" width="13.625" style="2" customWidth="1"/>
    <col min="12039" max="12039" width="6.625" style="2" customWidth="1"/>
    <col min="12040" max="12040" width="13.625" style="2" customWidth="1"/>
    <col min="12041" max="12041" width="6.625" style="2" customWidth="1"/>
    <col min="12042" max="12042" width="13.625" style="2" customWidth="1"/>
    <col min="12043" max="12043" width="7.125" style="2" customWidth="1"/>
    <col min="12044" max="12044" width="10.125" style="2" bestFit="1" customWidth="1"/>
    <col min="12045" max="12286" width="9" style="2" customWidth="1"/>
    <col min="12287" max="12287" width="19.5" style="2" customWidth="1"/>
    <col min="12288" max="12288" width="13.625" style="2" customWidth="1"/>
    <col min="12289" max="12289" width="7.125" style="2" customWidth="1"/>
    <col min="12290" max="12290" width="13.625" style="2" customWidth="1"/>
    <col min="12291" max="12291" width="7.125" style="2" customWidth="1"/>
    <col min="12292" max="12292" width="13.625" style="2" customWidth="1"/>
    <col min="12293" max="12293" width="7.125" style="2" customWidth="1"/>
    <col min="12294" max="12294" width="13.625" style="2" customWidth="1"/>
    <col min="12295" max="12295" width="6.625" style="2" customWidth="1"/>
    <col min="12296" max="12296" width="13.625" style="2" customWidth="1"/>
    <col min="12297" max="12297" width="6.625" style="2" customWidth="1"/>
    <col min="12298" max="12298" width="13.625" style="2" customWidth="1"/>
    <col min="12299" max="12299" width="7.125" style="2" customWidth="1"/>
    <col min="12300" max="12300" width="10.125" style="2" bestFit="1" customWidth="1"/>
    <col min="12301" max="12542" width="9" style="2" customWidth="1"/>
    <col min="12543" max="12543" width="19.5" style="2" customWidth="1"/>
    <col min="12544" max="12544" width="13.625" style="2" customWidth="1"/>
    <col min="12545" max="12545" width="7.125" style="2" customWidth="1"/>
    <col min="12546" max="12546" width="13.625" style="2" customWidth="1"/>
    <col min="12547" max="12547" width="7.125" style="2" customWidth="1"/>
    <col min="12548" max="12548" width="13.625" style="2" customWidth="1"/>
    <col min="12549" max="12549" width="7.125" style="2" customWidth="1"/>
    <col min="12550" max="12550" width="13.625" style="2" customWidth="1"/>
    <col min="12551" max="12551" width="6.625" style="2" customWidth="1"/>
    <col min="12552" max="12552" width="13.625" style="2" customWidth="1"/>
    <col min="12553" max="12553" width="6.625" style="2" customWidth="1"/>
    <col min="12554" max="12554" width="13.625" style="2" customWidth="1"/>
    <col min="12555" max="12555" width="7.125" style="2" customWidth="1"/>
    <col min="12556" max="12556" width="10.125" style="2" bestFit="1" customWidth="1"/>
    <col min="12557" max="12798" width="9" style="2" customWidth="1"/>
    <col min="12799" max="12799" width="19.5" style="2" customWidth="1"/>
    <col min="12800" max="12800" width="13.625" style="2" customWidth="1"/>
    <col min="12801" max="12801" width="7.125" style="2" customWidth="1"/>
    <col min="12802" max="12802" width="13.625" style="2" customWidth="1"/>
    <col min="12803" max="12803" width="7.125" style="2" customWidth="1"/>
    <col min="12804" max="12804" width="13.625" style="2" customWidth="1"/>
    <col min="12805" max="12805" width="7.125" style="2" customWidth="1"/>
    <col min="12806" max="12806" width="13.625" style="2" customWidth="1"/>
    <col min="12807" max="12807" width="6.625" style="2" customWidth="1"/>
    <col min="12808" max="12808" width="13.625" style="2" customWidth="1"/>
    <col min="12809" max="12809" width="6.625" style="2" customWidth="1"/>
    <col min="12810" max="12810" width="13.625" style="2" customWidth="1"/>
    <col min="12811" max="12811" width="7.125" style="2" customWidth="1"/>
    <col min="12812" max="12812" width="10.125" style="2" bestFit="1" customWidth="1"/>
    <col min="12813" max="13054" width="9" style="2" customWidth="1"/>
    <col min="13055" max="13055" width="19.5" style="2" customWidth="1"/>
    <col min="13056" max="13056" width="13.625" style="2" customWidth="1"/>
    <col min="13057" max="13057" width="7.125" style="2" customWidth="1"/>
    <col min="13058" max="13058" width="13.625" style="2" customWidth="1"/>
    <col min="13059" max="13059" width="7.125" style="2" customWidth="1"/>
    <col min="13060" max="13060" width="13.625" style="2" customWidth="1"/>
    <col min="13061" max="13061" width="7.125" style="2" customWidth="1"/>
    <col min="13062" max="13062" width="13.625" style="2" customWidth="1"/>
    <col min="13063" max="13063" width="6.625" style="2" customWidth="1"/>
    <col min="13064" max="13064" width="13.625" style="2" customWidth="1"/>
    <col min="13065" max="13065" width="6.625" style="2" customWidth="1"/>
    <col min="13066" max="13066" width="13.625" style="2" customWidth="1"/>
    <col min="13067" max="13067" width="7.125" style="2" customWidth="1"/>
    <col min="13068" max="13068" width="10.125" style="2" bestFit="1" customWidth="1"/>
    <col min="13069" max="13310" width="9" style="2" customWidth="1"/>
    <col min="13311" max="13311" width="19.5" style="2" customWidth="1"/>
    <col min="13312" max="13312" width="13.625" style="2" customWidth="1"/>
    <col min="13313" max="13313" width="7.125" style="2" customWidth="1"/>
    <col min="13314" max="13314" width="13.625" style="2" customWidth="1"/>
    <col min="13315" max="13315" width="7.125" style="2" customWidth="1"/>
    <col min="13316" max="13316" width="13.625" style="2" customWidth="1"/>
    <col min="13317" max="13317" width="7.125" style="2" customWidth="1"/>
    <col min="13318" max="13318" width="13.625" style="2" customWidth="1"/>
    <col min="13319" max="13319" width="6.625" style="2" customWidth="1"/>
    <col min="13320" max="13320" width="13.625" style="2" customWidth="1"/>
    <col min="13321" max="13321" width="6.625" style="2" customWidth="1"/>
    <col min="13322" max="13322" width="13.625" style="2" customWidth="1"/>
    <col min="13323" max="13323" width="7.125" style="2" customWidth="1"/>
    <col min="13324" max="13324" width="10.125" style="2" bestFit="1" customWidth="1"/>
    <col min="13325" max="13566" width="9" style="2" customWidth="1"/>
    <col min="13567" max="13567" width="19.5" style="2" customWidth="1"/>
    <col min="13568" max="13568" width="13.625" style="2" customWidth="1"/>
    <col min="13569" max="13569" width="7.125" style="2" customWidth="1"/>
    <col min="13570" max="13570" width="13.625" style="2" customWidth="1"/>
    <col min="13571" max="13571" width="7.125" style="2" customWidth="1"/>
    <col min="13572" max="13572" width="13.625" style="2" customWidth="1"/>
    <col min="13573" max="13573" width="7.125" style="2" customWidth="1"/>
    <col min="13574" max="13574" width="13.625" style="2" customWidth="1"/>
    <col min="13575" max="13575" width="6.625" style="2" customWidth="1"/>
    <col min="13576" max="13576" width="13.625" style="2" customWidth="1"/>
    <col min="13577" max="13577" width="6.625" style="2" customWidth="1"/>
    <col min="13578" max="13578" width="13.625" style="2" customWidth="1"/>
    <col min="13579" max="13579" width="7.125" style="2" customWidth="1"/>
    <col min="13580" max="13580" width="10.125" style="2" bestFit="1" customWidth="1"/>
    <col min="13581" max="13822" width="9" style="2" customWidth="1"/>
    <col min="13823" max="13823" width="19.5" style="2" customWidth="1"/>
    <col min="13824" max="13824" width="13.625" style="2" customWidth="1"/>
    <col min="13825" max="13825" width="7.125" style="2" customWidth="1"/>
    <col min="13826" max="13826" width="13.625" style="2" customWidth="1"/>
    <col min="13827" max="13827" width="7.125" style="2" customWidth="1"/>
    <col min="13828" max="13828" width="13.625" style="2" customWidth="1"/>
    <col min="13829" max="13829" width="7.125" style="2" customWidth="1"/>
    <col min="13830" max="13830" width="13.625" style="2" customWidth="1"/>
    <col min="13831" max="13831" width="6.625" style="2" customWidth="1"/>
    <col min="13832" max="13832" width="13.625" style="2" customWidth="1"/>
    <col min="13833" max="13833" width="6.625" style="2" customWidth="1"/>
    <col min="13834" max="13834" width="13.625" style="2" customWidth="1"/>
    <col min="13835" max="13835" width="7.125" style="2" customWidth="1"/>
    <col min="13836" max="13836" width="10.125" style="2" bestFit="1" customWidth="1"/>
    <col min="13837" max="14078" width="9" style="2" customWidth="1"/>
    <col min="14079" max="14079" width="19.5" style="2" customWidth="1"/>
    <col min="14080" max="14080" width="13.625" style="2" customWidth="1"/>
    <col min="14081" max="14081" width="7.125" style="2" customWidth="1"/>
    <col min="14082" max="14082" width="13.625" style="2" customWidth="1"/>
    <col min="14083" max="14083" width="7.125" style="2" customWidth="1"/>
    <col min="14084" max="14084" width="13.625" style="2" customWidth="1"/>
    <col min="14085" max="14085" width="7.125" style="2" customWidth="1"/>
    <col min="14086" max="14086" width="13.625" style="2" customWidth="1"/>
    <col min="14087" max="14087" width="6.625" style="2" customWidth="1"/>
    <col min="14088" max="14088" width="13.625" style="2" customWidth="1"/>
    <col min="14089" max="14089" width="6.625" style="2" customWidth="1"/>
    <col min="14090" max="14090" width="13.625" style="2" customWidth="1"/>
    <col min="14091" max="14091" width="7.125" style="2" customWidth="1"/>
    <col min="14092" max="14092" width="10.125" style="2" bestFit="1" customWidth="1"/>
    <col min="14093" max="14334" width="9" style="2" customWidth="1"/>
    <col min="14335" max="14335" width="19.5" style="2" customWidth="1"/>
    <col min="14336" max="14336" width="13.625" style="2" customWidth="1"/>
    <col min="14337" max="14337" width="7.125" style="2" customWidth="1"/>
    <col min="14338" max="14338" width="13.625" style="2" customWidth="1"/>
    <col min="14339" max="14339" width="7.125" style="2" customWidth="1"/>
    <col min="14340" max="14340" width="13.625" style="2" customWidth="1"/>
    <col min="14341" max="14341" width="7.125" style="2" customWidth="1"/>
    <col min="14342" max="14342" width="13.625" style="2" customWidth="1"/>
    <col min="14343" max="14343" width="6.625" style="2" customWidth="1"/>
    <col min="14344" max="14344" width="13.625" style="2" customWidth="1"/>
    <col min="14345" max="14345" width="6.625" style="2" customWidth="1"/>
    <col min="14346" max="14346" width="13.625" style="2" customWidth="1"/>
    <col min="14347" max="14347" width="7.125" style="2" customWidth="1"/>
    <col min="14348" max="14348" width="10.125" style="2" bestFit="1" customWidth="1"/>
    <col min="14349" max="14590" width="9" style="2" customWidth="1"/>
    <col min="14591" max="14591" width="19.5" style="2" customWidth="1"/>
    <col min="14592" max="14592" width="13.625" style="2" customWidth="1"/>
    <col min="14593" max="14593" width="7.125" style="2" customWidth="1"/>
    <col min="14594" max="14594" width="13.625" style="2" customWidth="1"/>
    <col min="14595" max="14595" width="7.125" style="2" customWidth="1"/>
    <col min="14596" max="14596" width="13.625" style="2" customWidth="1"/>
    <col min="14597" max="14597" width="7.125" style="2" customWidth="1"/>
    <col min="14598" max="14598" width="13.625" style="2" customWidth="1"/>
    <col min="14599" max="14599" width="6.625" style="2" customWidth="1"/>
    <col min="14600" max="14600" width="13.625" style="2" customWidth="1"/>
    <col min="14601" max="14601" width="6.625" style="2" customWidth="1"/>
    <col min="14602" max="14602" width="13.625" style="2" customWidth="1"/>
    <col min="14603" max="14603" width="7.125" style="2" customWidth="1"/>
    <col min="14604" max="14604" width="10.125" style="2" bestFit="1" customWidth="1"/>
    <col min="14605" max="14846" width="9" style="2" customWidth="1"/>
    <col min="14847" max="14847" width="19.5" style="2" customWidth="1"/>
    <col min="14848" max="14848" width="13.625" style="2" customWidth="1"/>
    <col min="14849" max="14849" width="7.125" style="2" customWidth="1"/>
    <col min="14850" max="14850" width="13.625" style="2" customWidth="1"/>
    <col min="14851" max="14851" width="7.125" style="2" customWidth="1"/>
    <col min="14852" max="14852" width="13.625" style="2" customWidth="1"/>
    <col min="14853" max="14853" width="7.125" style="2" customWidth="1"/>
    <col min="14854" max="14854" width="13.625" style="2" customWidth="1"/>
    <col min="14855" max="14855" width="6.625" style="2" customWidth="1"/>
    <col min="14856" max="14856" width="13.625" style="2" customWidth="1"/>
    <col min="14857" max="14857" width="6.625" style="2" customWidth="1"/>
    <col min="14858" max="14858" width="13.625" style="2" customWidth="1"/>
    <col min="14859" max="14859" width="7.125" style="2" customWidth="1"/>
    <col min="14860" max="14860" width="10.125" style="2" bestFit="1" customWidth="1"/>
    <col min="14861" max="15102" width="9" style="2" customWidth="1"/>
    <col min="15103" max="15103" width="19.5" style="2" customWidth="1"/>
    <col min="15104" max="15104" width="13.625" style="2" customWidth="1"/>
    <col min="15105" max="15105" width="7.125" style="2" customWidth="1"/>
    <col min="15106" max="15106" width="13.625" style="2" customWidth="1"/>
    <col min="15107" max="15107" width="7.125" style="2" customWidth="1"/>
    <col min="15108" max="15108" width="13.625" style="2" customWidth="1"/>
    <col min="15109" max="15109" width="7.125" style="2" customWidth="1"/>
    <col min="15110" max="15110" width="13.625" style="2" customWidth="1"/>
    <col min="15111" max="15111" width="6.625" style="2" customWidth="1"/>
    <col min="15112" max="15112" width="13.625" style="2" customWidth="1"/>
    <col min="15113" max="15113" width="6.625" style="2" customWidth="1"/>
    <col min="15114" max="15114" width="13.625" style="2" customWidth="1"/>
    <col min="15115" max="15115" width="7.125" style="2" customWidth="1"/>
    <col min="15116" max="15116" width="10.125" style="2" bestFit="1" customWidth="1"/>
    <col min="15117" max="15358" width="9" style="2" customWidth="1"/>
    <col min="15359" max="15359" width="19.5" style="2" customWidth="1"/>
    <col min="15360" max="15360" width="13.625" style="2" customWidth="1"/>
    <col min="15361" max="15361" width="7.125" style="2" customWidth="1"/>
    <col min="15362" max="15362" width="13.625" style="2" customWidth="1"/>
    <col min="15363" max="15363" width="7.125" style="2" customWidth="1"/>
    <col min="15364" max="15364" width="13.625" style="2" customWidth="1"/>
    <col min="15365" max="15365" width="7.125" style="2" customWidth="1"/>
    <col min="15366" max="15366" width="13.625" style="2" customWidth="1"/>
    <col min="15367" max="15367" width="6.625" style="2" customWidth="1"/>
    <col min="15368" max="15368" width="13.625" style="2" customWidth="1"/>
    <col min="15369" max="15369" width="6.625" style="2" customWidth="1"/>
    <col min="15370" max="15370" width="13.625" style="2" customWidth="1"/>
    <col min="15371" max="15371" width="7.125" style="2" customWidth="1"/>
    <col min="15372" max="15372" width="10.125" style="2" bestFit="1" customWidth="1"/>
    <col min="15373" max="15614" width="9" style="2" customWidth="1"/>
    <col min="15615" max="15615" width="19.5" style="2" customWidth="1"/>
    <col min="15616" max="15616" width="13.625" style="2" customWidth="1"/>
    <col min="15617" max="15617" width="7.125" style="2" customWidth="1"/>
    <col min="15618" max="15618" width="13.625" style="2" customWidth="1"/>
    <col min="15619" max="15619" width="7.125" style="2" customWidth="1"/>
    <col min="15620" max="15620" width="13.625" style="2" customWidth="1"/>
    <col min="15621" max="15621" width="7.125" style="2" customWidth="1"/>
    <col min="15622" max="15622" width="13.625" style="2" customWidth="1"/>
    <col min="15623" max="15623" width="6.625" style="2" customWidth="1"/>
    <col min="15624" max="15624" width="13.625" style="2" customWidth="1"/>
    <col min="15625" max="15625" width="6.625" style="2" customWidth="1"/>
    <col min="15626" max="15626" width="13.625" style="2" customWidth="1"/>
    <col min="15627" max="15627" width="7.125" style="2" customWidth="1"/>
    <col min="15628" max="15628" width="10.125" style="2" bestFit="1" customWidth="1"/>
    <col min="15629" max="15870" width="9" style="2" customWidth="1"/>
    <col min="15871" max="15871" width="19.5" style="2" customWidth="1"/>
    <col min="15872" max="15872" width="13.625" style="2" customWidth="1"/>
    <col min="15873" max="15873" width="7.125" style="2" customWidth="1"/>
    <col min="15874" max="15874" width="13.625" style="2" customWidth="1"/>
    <col min="15875" max="15875" width="7.125" style="2" customWidth="1"/>
    <col min="15876" max="15876" width="13.625" style="2" customWidth="1"/>
    <col min="15877" max="15877" width="7.125" style="2" customWidth="1"/>
    <col min="15878" max="15878" width="13.625" style="2" customWidth="1"/>
    <col min="15879" max="15879" width="6.625" style="2" customWidth="1"/>
    <col min="15880" max="15880" width="13.625" style="2" customWidth="1"/>
    <col min="15881" max="15881" width="6.625" style="2" customWidth="1"/>
    <col min="15882" max="15882" width="13.625" style="2" customWidth="1"/>
    <col min="15883" max="15883" width="7.125" style="2" customWidth="1"/>
    <col min="15884" max="15884" width="10.125" style="2" bestFit="1" customWidth="1"/>
    <col min="15885" max="16126" width="9" style="2" customWidth="1"/>
    <col min="16127" max="16127" width="19.5" style="2" customWidth="1"/>
    <col min="16128" max="16128" width="13.625" style="2" customWidth="1"/>
    <col min="16129" max="16129" width="7.125" style="2" customWidth="1"/>
    <col min="16130" max="16130" width="13.625" style="2" customWidth="1"/>
    <col min="16131" max="16131" width="7.125" style="2" customWidth="1"/>
    <col min="16132" max="16132" width="13.625" style="2" customWidth="1"/>
    <col min="16133" max="16133" width="7.125" style="2" customWidth="1"/>
    <col min="16134" max="16134" width="13.625" style="2" customWidth="1"/>
    <col min="16135" max="16135" width="6.625" style="2" customWidth="1"/>
    <col min="16136" max="16136" width="13.625" style="2" customWidth="1"/>
    <col min="16137" max="16137" width="6.625" style="2" customWidth="1"/>
    <col min="16138" max="16138" width="13.625" style="2" customWidth="1"/>
    <col min="16139" max="16139" width="7.125" style="2" customWidth="1"/>
    <col min="16140" max="16140" width="10.125" style="2" bestFit="1" customWidth="1"/>
    <col min="16141" max="16382" width="9" style="2" customWidth="1"/>
    <col min="16383" max="16384" width="9" style="2"/>
  </cols>
  <sheetData>
    <row r="1" spans="1:12" s="64" customFormat="1" ht="27" customHeight="1">
      <c r="A1" s="419" t="s">
        <v>142</v>
      </c>
      <c r="B1" s="419"/>
      <c r="C1" s="419"/>
      <c r="D1" s="419"/>
      <c r="E1" s="419"/>
      <c r="F1" s="419"/>
      <c r="G1" s="419"/>
      <c r="H1" s="419"/>
      <c r="I1" s="419"/>
    </row>
    <row r="2" spans="1:12" s="44" customFormat="1" ht="20.100000000000001" customHeight="1" thickBot="1">
      <c r="A2" s="197"/>
      <c r="B2" s="273"/>
      <c r="C2" s="273"/>
      <c r="D2" s="134"/>
      <c r="E2" s="273"/>
      <c r="F2" s="134"/>
      <c r="G2" s="273"/>
      <c r="H2" s="134"/>
      <c r="I2" s="273"/>
      <c r="J2" s="134"/>
      <c r="K2" s="273" t="s">
        <v>45</v>
      </c>
    </row>
    <row r="3" spans="1:12" s="55" customFormat="1" ht="26.25" customHeight="1" thickTop="1">
      <c r="A3" s="440" t="s">
        <v>75</v>
      </c>
      <c r="B3" s="476" t="s">
        <v>287</v>
      </c>
      <c r="C3" s="478"/>
      <c r="D3" s="476" t="s">
        <v>288</v>
      </c>
      <c r="E3" s="478"/>
      <c r="F3" s="476" t="s">
        <v>289</v>
      </c>
      <c r="G3" s="477"/>
      <c r="H3" s="476" t="s">
        <v>290</v>
      </c>
      <c r="I3" s="477"/>
      <c r="J3" s="476" t="s">
        <v>329</v>
      </c>
      <c r="K3" s="477"/>
    </row>
    <row r="4" spans="1:12" s="46" customFormat="1" ht="26.25" customHeight="1">
      <c r="A4" s="442"/>
      <c r="B4" s="271" t="s">
        <v>106</v>
      </c>
      <c r="C4" s="265" t="s">
        <v>107</v>
      </c>
      <c r="D4" s="271" t="s">
        <v>106</v>
      </c>
      <c r="E4" s="265" t="s">
        <v>107</v>
      </c>
      <c r="F4" s="271" t="s">
        <v>106</v>
      </c>
      <c r="G4" s="265" t="s">
        <v>107</v>
      </c>
      <c r="H4" s="271" t="s">
        <v>106</v>
      </c>
      <c r="I4" s="265" t="s">
        <v>107</v>
      </c>
      <c r="J4" s="271" t="s">
        <v>106</v>
      </c>
      <c r="K4" s="265" t="s">
        <v>107</v>
      </c>
    </row>
    <row r="5" spans="1:12" s="65" customFormat="1" ht="30.75" customHeight="1">
      <c r="A5" s="266" t="s">
        <v>291</v>
      </c>
      <c r="B5" s="66">
        <f>SUM(B6:B10)</f>
        <v>5375922</v>
      </c>
      <c r="C5" s="57">
        <f>ROUND(B5/B$5*100,1)</f>
        <v>100</v>
      </c>
      <c r="D5" s="66">
        <f>SUM(D6:D10)</f>
        <v>5164954</v>
      </c>
      <c r="E5" s="57">
        <f>ROUND(D5/D$5*100,1)</f>
        <v>100</v>
      </c>
      <c r="F5" s="66">
        <f>SUM(F6:F10)</f>
        <v>5130626</v>
      </c>
      <c r="G5" s="57">
        <f>ROUND(F5/F$5*100,1)</f>
        <v>100</v>
      </c>
      <c r="H5" s="66">
        <f>SUM(H6:H10)</f>
        <v>5069177</v>
      </c>
      <c r="I5" s="57">
        <f>ROUND(H5/H$5*100,1)</f>
        <v>100</v>
      </c>
      <c r="J5" s="66">
        <f>SUM(J6:J10)</f>
        <v>5987696</v>
      </c>
      <c r="K5" s="57">
        <f>ROUND(J5/J$5*100,1)</f>
        <v>100</v>
      </c>
    </row>
    <row r="6" spans="1:12" s="44" customFormat="1" ht="30.75" customHeight="1">
      <c r="A6" s="267" t="s">
        <v>118</v>
      </c>
      <c r="B6" s="140">
        <v>2071895</v>
      </c>
      <c r="C6" s="57">
        <f>ROUND(B6/B$5*100,1)</f>
        <v>38.5</v>
      </c>
      <c r="D6" s="140">
        <v>1812434</v>
      </c>
      <c r="E6" s="57">
        <f>ROUND(D6/D$5*100,1)</f>
        <v>35.1</v>
      </c>
      <c r="F6" s="140">
        <v>1560404</v>
      </c>
      <c r="G6" s="57">
        <f>ROUND(F6/F$5*100,1)</f>
        <v>30.4</v>
      </c>
      <c r="H6" s="140">
        <v>1414955</v>
      </c>
      <c r="I6" s="57">
        <f>ROUND(H6/H$5*100,1)</f>
        <v>27.9</v>
      </c>
      <c r="J6" s="140">
        <v>2493740</v>
      </c>
      <c r="K6" s="57">
        <f>ROUND(J6/J$5*100,1)</f>
        <v>41.6</v>
      </c>
      <c r="L6" s="67"/>
    </row>
    <row r="7" spans="1:12" s="44" customFormat="1" ht="30.75" customHeight="1">
      <c r="A7" s="267" t="s">
        <v>50</v>
      </c>
      <c r="B7" s="140">
        <v>2924707</v>
      </c>
      <c r="C7" s="57">
        <f>ROUNDDOWN(B7/B$5*100,1)</f>
        <v>54.4</v>
      </c>
      <c r="D7" s="140">
        <v>2937130</v>
      </c>
      <c r="E7" s="57">
        <f>ROUNDDOWN(D7/D$5*100,1)</f>
        <v>56.8</v>
      </c>
      <c r="F7" s="140">
        <v>3123995</v>
      </c>
      <c r="G7" s="57">
        <f>ROUNDDOWN(F7/F$5*100,1)</f>
        <v>60.8</v>
      </c>
      <c r="H7" s="140">
        <v>3198673</v>
      </c>
      <c r="I7" s="57">
        <f>ROUNDDOWN(H7/H$5*100,1)</f>
        <v>63.1</v>
      </c>
      <c r="J7" s="140">
        <v>3039737</v>
      </c>
      <c r="K7" s="57">
        <f>ROUNDDOWN(J7/J$5*100,1)</f>
        <v>50.7</v>
      </c>
      <c r="L7" s="67"/>
    </row>
    <row r="8" spans="1:12" s="44" customFormat="1" ht="30.75" customHeight="1">
      <c r="A8" s="267" t="s">
        <v>13</v>
      </c>
      <c r="B8" s="140">
        <v>105658</v>
      </c>
      <c r="C8" s="57">
        <f>ROUND(B8/B$5*100,1)</f>
        <v>2</v>
      </c>
      <c r="D8" s="140">
        <v>107272</v>
      </c>
      <c r="E8" s="57">
        <f>ROUND(D8/D$5*100,1)</f>
        <v>2.1</v>
      </c>
      <c r="F8" s="140">
        <v>109652</v>
      </c>
      <c r="G8" s="57">
        <f>ROUND(F8/F$5*100,1)</f>
        <v>2.1</v>
      </c>
      <c r="H8" s="140">
        <v>111159</v>
      </c>
      <c r="I8" s="57">
        <f>ROUND(H8/H$5*100,1)</f>
        <v>2.2000000000000002</v>
      </c>
      <c r="J8" s="140">
        <v>115108</v>
      </c>
      <c r="K8" s="57">
        <f>ROUND(J8/J$5*100,1)</f>
        <v>1.9</v>
      </c>
      <c r="L8" s="67"/>
    </row>
    <row r="9" spans="1:12" s="44" customFormat="1" ht="30.75" customHeight="1">
      <c r="A9" s="267" t="s">
        <v>105</v>
      </c>
      <c r="B9" s="140">
        <v>264594</v>
      </c>
      <c r="C9" s="57">
        <f>ROUND(B9/B$5*100,1)</f>
        <v>4.9000000000000004</v>
      </c>
      <c r="D9" s="140">
        <v>293801</v>
      </c>
      <c r="E9" s="57">
        <f>ROUND(D9/D$5*100,1)</f>
        <v>5.7</v>
      </c>
      <c r="F9" s="140">
        <v>316427</v>
      </c>
      <c r="G9" s="57">
        <f>ROUND(F9/F$5*100,1)</f>
        <v>6.2</v>
      </c>
      <c r="H9" s="140">
        <v>323561</v>
      </c>
      <c r="I9" s="57">
        <f>ROUND(H9/H$5*100,1)</f>
        <v>6.4</v>
      </c>
      <c r="J9" s="140">
        <v>320553</v>
      </c>
      <c r="K9" s="57">
        <f>ROUND(J9/J$5*100,1)</f>
        <v>5.4</v>
      </c>
      <c r="L9" s="67"/>
    </row>
    <row r="10" spans="1:12" s="44" customFormat="1" ht="30.75" customHeight="1">
      <c r="A10" s="267" t="s">
        <v>122</v>
      </c>
      <c r="B10" s="140">
        <v>9068</v>
      </c>
      <c r="C10" s="57">
        <f>ROUND(B10/B$5*100,1)</f>
        <v>0.2</v>
      </c>
      <c r="D10" s="140">
        <v>14317</v>
      </c>
      <c r="E10" s="57">
        <f>ROUND(D10/D$5*100,1)</f>
        <v>0.3</v>
      </c>
      <c r="F10" s="140">
        <v>20148</v>
      </c>
      <c r="G10" s="57">
        <f>ROUND(F10/F$5*100,1)</f>
        <v>0.4</v>
      </c>
      <c r="H10" s="140">
        <v>20829</v>
      </c>
      <c r="I10" s="57">
        <f>ROUND(H10/H$5*100,1)</f>
        <v>0.4</v>
      </c>
      <c r="J10" s="140">
        <v>18558</v>
      </c>
      <c r="K10" s="57">
        <f>ROUND(J10/J$5*100,1)</f>
        <v>0.3</v>
      </c>
      <c r="L10" s="67"/>
    </row>
    <row r="11" spans="1:12" s="44" customFormat="1" ht="12" customHeight="1">
      <c r="A11" s="268"/>
      <c r="B11" s="269"/>
      <c r="C11" s="270"/>
      <c r="D11" s="269"/>
      <c r="E11" s="270"/>
      <c r="F11" s="269"/>
      <c r="G11" s="270"/>
      <c r="H11" s="269"/>
      <c r="I11" s="270"/>
      <c r="J11" s="269"/>
      <c r="K11" s="270"/>
    </row>
    <row r="12" spans="1:12" s="49" customFormat="1" ht="21" customHeight="1">
      <c r="A12" s="275" t="s">
        <v>171</v>
      </c>
      <c r="B12" s="274"/>
      <c r="C12" s="302"/>
      <c r="D12" s="115"/>
      <c r="E12" s="302"/>
      <c r="F12" s="115"/>
      <c r="H12" s="115"/>
    </row>
    <row r="13" spans="1:12" s="49" customFormat="1" ht="18" customHeight="1">
      <c r="G13" s="302"/>
      <c r="I13" s="302"/>
      <c r="J13" s="302"/>
      <c r="K13" s="302" t="s">
        <v>20</v>
      </c>
    </row>
  </sheetData>
  <mergeCells count="7">
    <mergeCell ref="J3:K3"/>
    <mergeCell ref="A1:I1"/>
    <mergeCell ref="B3:C3"/>
    <mergeCell ref="D3:E3"/>
    <mergeCell ref="F3:G3"/>
    <mergeCell ref="H3:I3"/>
    <mergeCell ref="A3:A4"/>
  </mergeCells>
  <phoneticPr fontId="8"/>
  <printOptions horizontalCentered="1"/>
  <pageMargins left="0.78740157480314965" right="0.35433070866141736" top="0.98425196850393681" bottom="0.59055118110236227" header="0.51181102362204722" footer="0.51181102362204722"/>
  <pageSetup paperSize="9" scale="80" orientation="portrait" horizontalDpi="65532" verticalDpi="65532" r:id="rId1"/>
  <headerFooter alignWithMargins="0"/>
  <ignoredErrors>
    <ignoredError sqref="C5 C7 E5 E7 G5 G7 I5 I7 K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○15-1</vt:lpstr>
      <vt:lpstr>〇15-2</vt:lpstr>
      <vt:lpstr>〇15-3</vt:lpstr>
      <vt:lpstr>〇15-4</vt:lpstr>
      <vt:lpstr>○15-5</vt:lpstr>
      <vt:lpstr>○15-6</vt:lpstr>
      <vt:lpstr>○15-7</vt:lpstr>
      <vt:lpstr>〇15-8</vt:lpstr>
      <vt:lpstr>○15-9</vt:lpstr>
      <vt:lpstr>○15-10</vt:lpstr>
      <vt:lpstr>○15-11</vt:lpstr>
      <vt:lpstr>○15-12</vt:lpstr>
      <vt:lpstr>○15-13</vt:lpstr>
      <vt:lpstr>○15-14</vt:lpstr>
      <vt:lpstr>'○15-1'!Print_Area</vt:lpstr>
      <vt:lpstr>'○15-10'!Print_Area</vt:lpstr>
      <vt:lpstr>'○15-11'!Print_Area</vt:lpstr>
      <vt:lpstr>'○15-12'!Print_Area</vt:lpstr>
      <vt:lpstr>'○15-13'!Print_Area</vt:lpstr>
      <vt:lpstr>'○15-14'!Print_Area</vt:lpstr>
      <vt:lpstr>'○15-5'!Print_Area</vt:lpstr>
      <vt:lpstr>'○15-6'!Print_Area</vt:lpstr>
      <vt:lpstr>'○15-7'!Print_Area</vt:lpstr>
      <vt:lpstr>'○15-9'!Print_Area</vt:lpstr>
      <vt:lpstr>'〇15-2'!Print_Area</vt:lpstr>
      <vt:lpstr>'〇15-3'!Print_Area</vt:lpstr>
      <vt:lpstr>'〇15-4'!Print_Area</vt:lpstr>
      <vt:lpstr>'〇15-8'!Print_Area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2026-03-10T08:10:08Z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2020-03-24T05:44:29Z</vt:filetime>
  </property>
</Properties>
</file>