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D:\R3.3.22 旧ＰＣデスクトップ\My Document\ファイルサーバーへ入れるまでもない調査\2022.1.20 【１月25日（火）期限】【依頼】公営企業に係る経営比較分析表（令和２年度決算）の分析等について\"/>
    </mc:Choice>
  </mc:AlternateContent>
  <xr:revisionPtr revIDLastSave="0" documentId="13_ncr:1_{96FAEDC0-ABE9-4627-9ADC-3A1D21103F3D}" xr6:coauthVersionLast="36" xr6:coauthVersionMax="36" xr10:uidLastSave="{00000000-0000-0000-0000-000000000000}"/>
  <workbookProtection workbookAlgorithmName="SHA-512" workbookHashValue="zTnswEamT4t0o+cZ/vbIdE59N1RzxPgzfsbhBoS6eIGtWhDy+EdGp9fdHq1l7ArP1S8lLICA7saLlEN9WdSC1g==" workbookSaltValue="nrZq01CMednXqxz3iRb1g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AL10" i="4"/>
  <c r="W10" i="4"/>
  <c r="BB8" i="4"/>
  <c r="AT8" i="4"/>
  <c r="AL8" i="4"/>
  <c r="AD8" i="4"/>
  <c r="W8" i="4"/>
  <c r="P8" i="4"/>
  <c r="B8" i="4"/>
  <c r="B6" i="4"/>
</calcChain>
</file>

<file path=xl/sharedStrings.xml><?xml version="1.0" encoding="utf-8"?>
<sst xmlns="http://schemas.openxmlformats.org/spreadsheetml/2006/main" count="316" uniqueCount="114">
  <si>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</si>
  <si>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</si>
  <si>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</si>
  <si>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</si>
  <si>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</si>
  <si>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</si>
  <si>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</si>
  <si>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</si>
  <si>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</si>
  <si>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</si>
  <si>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</si>
  <si>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</si>
  <si>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</si>
  <si>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</si>
  <si>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</si>
  <si>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</si>
  <si>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</si>
  <si>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</si>
  <si>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</si>
  <si>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</si>
  <si>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</si>
  <si>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</si>
  <si>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</si>
  <si>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</si>
  <si>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</si>
  <si>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</si>
  <si>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</si>
  <si>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</si>
  <si>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</si>
  <si>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</si>
  <si>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</si>
  <si>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</si>
  <si>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</si>
  <si>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</si>
  <si>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</si>
  <si>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</si>
  <si>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</si>
  <si>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</si>
  <si>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</si>
  <si>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</si>
  <si>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</si>
  <si>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</si>
  <si>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</si>
  <si>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</si>
  <si>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</si>
  <si>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</si>
  <si>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</si>
  <si>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</si>
  <si>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</si>
  <si>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</si>
  <si>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</si>
  <si>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</si>
  <si>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</si>
  <si>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</si>
  <si>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</si>
  <si>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</si>
  <si>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</si>
  <si>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</si>
  <si>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</si>
  <si>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</si>
  <si>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</si>
  <si>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</si>
  <si>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</si>
  <si>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</si>
  <si>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</si>
  <si>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</si>
  <si>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</si>
  <si>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</si>
  <si>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</si>
  <si>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</si>
  <si>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</si>
  <si>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</si>
  <si>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</si>
  <si>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</si>
  <si>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</si>
  <si>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</si>
  <si>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</si>
  <si>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</si>
  <si>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</si>
  <si>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</si>
  <si>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</si>
  <si>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</si>
  <si>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</si>
  <si>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</si>
  <si>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</si>
  <si>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</si>
  <si>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</si>
  <si>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</si>
  <si>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</si>
  <si>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</si>
  <si>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</si>
  <si>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</si>
  <si>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</si>
  <si>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宮若市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</si>
  <si>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</si>
  <si>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</si>
  <si>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</si>
  <si>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</si>
  <si>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</si>
  <si>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</si>
  <si>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</si>
  <si>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</si>
  <si>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</si>
  <si>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</si>
  <si>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</si>
  <si>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</si>
  <si>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</si>
  <si>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</si>
  <si>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</si>
  <si>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</si>
  <si>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</si>
  <si>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供用開始が平成１１年であり、老朽管は存在しない状況である。</t>
    <rPh sb="24" eb="26">
      <t>ジョウキョウ</t>
    </rPh>
    <phoneticPr fontId="4"/>
  </si>
  <si>
    <t>　簡易水道事業については、小規模のわりに給水区域内の集落が点在しているため建設費が割高となり、主な財源となる元利償還額の増大につながり、資本費及び給水原価を引き上げる大きな要因となっている。
　歳入に関しては、給水区域内において、賃貸住宅の建設が活発化したことにより、平成１９年度より料金収入が伸びを示していたが、平成２６年９月に簡易水道料金を上水道料金と統合したことにより料金収入が大幅に減となった。しかしながら、定住施策等により料金収入は増加傾向である。
　今後においては、家屋新築や、井戸水からの切替による、新設増加が見込まれるものの微増で推移していくものと考えており、経営の改善・合理化をより徹底し、原価を抑制する必要がある。
　令和２年度決算は、公営企業会計適用初年度であり、今後の推移も注視することとし、今後の更新需要に対応するための流動資産や収益確保に努めていく。</t>
    <rPh sb="319" eb="321">
      <t>レイワ</t>
    </rPh>
    <rPh sb="322" eb="324">
      <t>ネンド</t>
    </rPh>
    <rPh sb="324" eb="326">
      <t>ケッサン</t>
    </rPh>
    <rPh sb="328" eb="334">
      <t>コウエイキギョウカイケイ</t>
    </rPh>
    <rPh sb="334" eb="336">
      <t>テキヨウ</t>
    </rPh>
    <rPh sb="336" eb="339">
      <t>ショネンド</t>
    </rPh>
    <rPh sb="343" eb="345">
      <t>コンゴ</t>
    </rPh>
    <rPh sb="346" eb="348">
      <t>スイイ</t>
    </rPh>
    <rPh sb="349" eb="351">
      <t>チュウシ</t>
    </rPh>
    <rPh sb="358" eb="360">
      <t>コンゴ</t>
    </rPh>
    <rPh sb="361" eb="363">
      <t>コウシン</t>
    </rPh>
    <rPh sb="363" eb="365">
      <t>ジュヨウ</t>
    </rPh>
    <rPh sb="366" eb="368">
      <t>タイオウ</t>
    </rPh>
    <rPh sb="373" eb="377">
      <t>リュウドウシサン</t>
    </rPh>
    <rPh sb="378" eb="380">
      <t>シュウエキ</t>
    </rPh>
    <rPh sb="380" eb="382">
      <t>カクホ</t>
    </rPh>
    <rPh sb="383" eb="384">
      <t>ツト</t>
    </rPh>
    <phoneticPr fontId="4"/>
  </si>
  <si>
    <t>　現在、水道事業との統合を検討しているが、統合することによる、収支状況や財政措置の観点から、情勢を注視しながら進める必要がある。
　なお、簡易水道事業については、令和２年度に地方公営企業法の一部適用を行い、企業会計に移行した。今後も企業会計の中で、適切な事業運営に努めていく。
　今後については「宮若市簡易水道事業経営戦略」に基づき、さらなる効率的な運営を行い、経費の削減を図らなければならない。　
　併せて、近隣自治体との連携や、水道広域化も検討を進めたい。</t>
    <rPh sb="113" eb="11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</si>
</sst>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F74-4EC9-9095-F92CF338A72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1.1499999999999999</c:v>
                </c:pt>
              </c:numCache>
            </c:numRef>
          </c:val>
          <c:smooth val="0"/>
          <c:extLst>
            <c:ext xmlns:c16="http://schemas.microsoft.com/office/drawing/2014/chart" uri="{C3380CC4-5D6E-409C-BE32-E72D297353CC}">
              <c16:uniqueId val="{00000001-1F74-4EC9-9095-F92CF338A72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49.27</c:v>
                </c:pt>
              </c:numCache>
            </c:numRef>
          </c:val>
          <c:extLst>
            <c:ext xmlns:c16="http://schemas.microsoft.com/office/drawing/2014/chart" uri="{C3380CC4-5D6E-409C-BE32-E72D297353CC}">
              <c16:uniqueId val="{00000000-3799-4F83-B215-C4DC55CB80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48.86</c:v>
                </c:pt>
              </c:numCache>
            </c:numRef>
          </c:val>
          <c:smooth val="0"/>
          <c:extLst>
            <c:ext xmlns:c16="http://schemas.microsoft.com/office/drawing/2014/chart" uri="{C3380CC4-5D6E-409C-BE32-E72D297353CC}">
              <c16:uniqueId val="{00000001-3799-4F83-B215-C4DC55CB80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88.59</c:v>
                </c:pt>
              </c:numCache>
            </c:numRef>
          </c:val>
          <c:extLst>
            <c:ext xmlns:c16="http://schemas.microsoft.com/office/drawing/2014/chart" uri="{C3380CC4-5D6E-409C-BE32-E72D297353CC}">
              <c16:uniqueId val="{00000000-CA0A-4985-A4BD-3D4451739B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76.48</c:v>
                </c:pt>
              </c:numCache>
            </c:numRef>
          </c:val>
          <c:smooth val="0"/>
          <c:extLst>
            <c:ext xmlns:c16="http://schemas.microsoft.com/office/drawing/2014/chart" uri="{C3380CC4-5D6E-409C-BE32-E72D297353CC}">
              <c16:uniqueId val="{00000001-CA0A-4985-A4BD-3D4451739B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106.48</c:v>
                </c:pt>
              </c:numCache>
            </c:numRef>
          </c:val>
          <c:extLst>
            <c:ext xmlns:c16="http://schemas.microsoft.com/office/drawing/2014/chart" uri="{C3380CC4-5D6E-409C-BE32-E72D297353CC}">
              <c16:uniqueId val="{00000000-FF22-42A0-87EB-8658FD77723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103.82</c:v>
                </c:pt>
              </c:numCache>
            </c:numRef>
          </c:val>
          <c:smooth val="0"/>
          <c:extLst>
            <c:ext xmlns:c16="http://schemas.microsoft.com/office/drawing/2014/chart" uri="{C3380CC4-5D6E-409C-BE32-E72D297353CC}">
              <c16:uniqueId val="{00000001-FF22-42A0-87EB-8658FD77723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54.48</c:v>
                </c:pt>
              </c:numCache>
            </c:numRef>
          </c:val>
          <c:extLst>
            <c:ext xmlns:c16="http://schemas.microsoft.com/office/drawing/2014/chart" uri="{C3380CC4-5D6E-409C-BE32-E72D297353CC}">
              <c16:uniqueId val="{00000000-1200-453B-9760-84CC1107448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39.409999999999997</c:v>
                </c:pt>
              </c:numCache>
            </c:numRef>
          </c:val>
          <c:smooth val="0"/>
          <c:extLst>
            <c:ext xmlns:c16="http://schemas.microsoft.com/office/drawing/2014/chart" uri="{C3380CC4-5D6E-409C-BE32-E72D297353CC}">
              <c16:uniqueId val="{00000001-1200-453B-9760-84CC1107448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BE1-4491-89E5-315D00D83B3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20.97</c:v>
                </c:pt>
              </c:numCache>
            </c:numRef>
          </c:val>
          <c:smooth val="0"/>
          <c:extLst>
            <c:ext xmlns:c16="http://schemas.microsoft.com/office/drawing/2014/chart" uri="{C3380CC4-5D6E-409C-BE32-E72D297353CC}">
              <c16:uniqueId val="{00000001-8BE1-4491-89E5-315D00D83B3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7BD-4C20-9858-AF063042BC4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31.54</c:v>
                </c:pt>
              </c:numCache>
            </c:numRef>
          </c:val>
          <c:smooth val="0"/>
          <c:extLst>
            <c:ext xmlns:c16="http://schemas.microsoft.com/office/drawing/2014/chart" uri="{C3380CC4-5D6E-409C-BE32-E72D297353CC}">
              <c16:uniqueId val="{00000001-57BD-4C20-9858-AF063042BC4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57.05</c:v>
                </c:pt>
              </c:numCache>
            </c:numRef>
          </c:val>
          <c:extLst>
            <c:ext xmlns:c16="http://schemas.microsoft.com/office/drawing/2014/chart" uri="{C3380CC4-5D6E-409C-BE32-E72D297353CC}">
              <c16:uniqueId val="{00000000-92ED-4B29-9608-8244114B9A8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302.22000000000003</c:v>
                </c:pt>
              </c:numCache>
            </c:numRef>
          </c:val>
          <c:smooth val="0"/>
          <c:extLst>
            <c:ext xmlns:c16="http://schemas.microsoft.com/office/drawing/2014/chart" uri="{C3380CC4-5D6E-409C-BE32-E72D297353CC}">
              <c16:uniqueId val="{00000001-92ED-4B29-9608-8244114B9A8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695.86</c:v>
                </c:pt>
              </c:numCache>
            </c:numRef>
          </c:val>
          <c:extLst>
            <c:ext xmlns:c16="http://schemas.microsoft.com/office/drawing/2014/chart" uri="{C3380CC4-5D6E-409C-BE32-E72D297353CC}">
              <c16:uniqueId val="{00000000-5884-4D6B-9A69-320F20F3A5B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970.36</c:v>
                </c:pt>
              </c:numCache>
            </c:numRef>
          </c:val>
          <c:smooth val="0"/>
          <c:extLst>
            <c:ext xmlns:c16="http://schemas.microsoft.com/office/drawing/2014/chart" uri="{C3380CC4-5D6E-409C-BE32-E72D297353CC}">
              <c16:uniqueId val="{00000001-5884-4D6B-9A69-320F20F3A5B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65.06</c:v>
                </c:pt>
              </c:numCache>
            </c:numRef>
          </c:val>
          <c:extLst>
            <c:ext xmlns:c16="http://schemas.microsoft.com/office/drawing/2014/chart" uri="{C3380CC4-5D6E-409C-BE32-E72D297353CC}">
              <c16:uniqueId val="{00000000-ED7B-45EA-A649-1C565EA1DD1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64.52</c:v>
                </c:pt>
              </c:numCache>
            </c:numRef>
          </c:val>
          <c:smooth val="0"/>
          <c:extLst>
            <c:ext xmlns:c16="http://schemas.microsoft.com/office/drawing/2014/chart" uri="{C3380CC4-5D6E-409C-BE32-E72D297353CC}">
              <c16:uniqueId val="{00000001-ED7B-45EA-A649-1C565EA1DD1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298.93</c:v>
                </c:pt>
              </c:numCache>
            </c:numRef>
          </c:val>
          <c:extLst>
            <c:ext xmlns:c16="http://schemas.microsoft.com/office/drawing/2014/chart" uri="{C3380CC4-5D6E-409C-BE32-E72D297353CC}">
              <c16:uniqueId val="{00000000-00D0-4936-B2CE-6B0ED1DECB5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270.68</c:v>
                </c:pt>
              </c:numCache>
            </c:numRef>
          </c:val>
          <c:smooth val="0"/>
          <c:extLst>
            <c:ext xmlns:c16="http://schemas.microsoft.com/office/drawing/2014/chart" uri="{C3380CC4-5D6E-409C-BE32-E72D297353CC}">
              <c16:uniqueId val="{00000001-00D0-4936-B2CE-6B0ED1DECB5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25" zoomScaleNormal="100" workbookViewId="0">
      <selection activeCell="BK88" sqref="BK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福岡県　宮若市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C3</v>
      </c>
      <c r="X8" s="60"/>
      <c r="Y8" s="60"/>
      <c r="Z8" s="60"/>
      <c r="AA8" s="60"/>
      <c r="AB8" s="60"/>
      <c r="AC8" s="60"/>
      <c r="AD8" s="60" t="str">
        <f>データ!$M$6</f>
        <v>非設置</v>
      </c>
      <c r="AE8" s="60"/>
      <c r="AF8" s="60"/>
      <c r="AG8" s="60"/>
      <c r="AH8" s="60"/>
      <c r="AI8" s="60"/>
      <c r="AJ8" s="60"/>
      <c r="AK8" s="4"/>
      <c r="AL8" s="61">
        <f>データ!$R$6</f>
        <v>27442</v>
      </c>
      <c r="AM8" s="61"/>
      <c r="AN8" s="61"/>
      <c r="AO8" s="61"/>
      <c r="AP8" s="61"/>
      <c r="AQ8" s="61"/>
      <c r="AR8" s="61"/>
      <c r="AS8" s="61"/>
      <c r="AT8" s="52">
        <f>データ!$S$6</f>
        <v>139.99</v>
      </c>
      <c r="AU8" s="53"/>
      <c r="AV8" s="53"/>
      <c r="AW8" s="53"/>
      <c r="AX8" s="53"/>
      <c r="AY8" s="53"/>
      <c r="AZ8" s="53"/>
      <c r="BA8" s="53"/>
      <c r="BB8" s="54">
        <f>データ!$T$6</f>
        <v>196.03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76.77</v>
      </c>
      <c r="J10" s="53"/>
      <c r="K10" s="53"/>
      <c r="L10" s="53"/>
      <c r="M10" s="53"/>
      <c r="N10" s="53"/>
      <c r="O10" s="64"/>
      <c r="P10" s="54">
        <f>データ!$P$6</f>
        <v>9</v>
      </c>
      <c r="Q10" s="54"/>
      <c r="R10" s="54"/>
      <c r="S10" s="54"/>
      <c r="T10" s="54"/>
      <c r="U10" s="54"/>
      <c r="V10" s="54"/>
      <c r="W10" s="61">
        <f>データ!$Q$6</f>
        <v>3850</v>
      </c>
      <c r="X10" s="61"/>
      <c r="Y10" s="61"/>
      <c r="Z10" s="61"/>
      <c r="AA10" s="61"/>
      <c r="AB10" s="61"/>
      <c r="AC10" s="61"/>
      <c r="AD10" s="2"/>
      <c r="AE10" s="2"/>
      <c r="AF10" s="2"/>
      <c r="AG10" s="2"/>
      <c r="AH10" s="4"/>
      <c r="AI10" s="4"/>
      <c r="AJ10" s="4"/>
      <c r="AK10" s="4"/>
      <c r="AL10" s="61">
        <f>データ!$U$6</f>
        <v>2460</v>
      </c>
      <c r="AM10" s="61"/>
      <c r="AN10" s="61"/>
      <c r="AO10" s="61"/>
      <c r="AP10" s="61"/>
      <c r="AQ10" s="61"/>
      <c r="AR10" s="61"/>
      <c r="AS10" s="61"/>
      <c r="AT10" s="52">
        <f>データ!$V$6</f>
        <v>5.76</v>
      </c>
      <c r="AU10" s="53"/>
      <c r="AV10" s="53"/>
      <c r="AW10" s="53"/>
      <c r="AX10" s="53"/>
      <c r="AY10" s="53"/>
      <c r="AZ10" s="53"/>
      <c r="BA10" s="53"/>
      <c r="BB10" s="54">
        <f>データ!$W$6</f>
        <v>427.08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yuZIgUNUptbCyChfV1kl1YLW5uZLyqbhrSQbDM3qc6n7LJRceVVawKDhrAVMIbH7GruMkJ0iUjkDsmDlCFnipA==" saltValue="j+P6jADuRQDPQ5Mdg2rZY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402265</v>
      </c>
      <c r="D6" s="34">
        <f t="shared" si="3"/>
        <v>46</v>
      </c>
      <c r="E6" s="34">
        <f t="shared" si="3"/>
        <v>1</v>
      </c>
      <c r="F6" s="34">
        <f t="shared" si="3"/>
        <v>0</v>
      </c>
      <c r="G6" s="34">
        <f t="shared" si="3"/>
        <v>5</v>
      </c>
      <c r="H6" s="34" t="str">
        <f t="shared" si="3"/>
        <v>福岡県　宮若市</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76.77</v>
      </c>
      <c r="P6" s="35">
        <f t="shared" si="3"/>
        <v>9</v>
      </c>
      <c r="Q6" s="35">
        <f t="shared" si="3"/>
        <v>3850</v>
      </c>
      <c r="R6" s="35">
        <f t="shared" si="3"/>
        <v>27442</v>
      </c>
      <c r="S6" s="35">
        <f t="shared" si="3"/>
        <v>139.99</v>
      </c>
      <c r="T6" s="35">
        <f t="shared" si="3"/>
        <v>196.03</v>
      </c>
      <c r="U6" s="35">
        <f t="shared" si="3"/>
        <v>2460</v>
      </c>
      <c r="V6" s="35">
        <f t="shared" si="3"/>
        <v>5.76</v>
      </c>
      <c r="W6" s="35">
        <f t="shared" si="3"/>
        <v>427.08</v>
      </c>
      <c r="X6" s="36" t="str">
        <f>IF(X7="",NA(),X7)</f>
        <v>-</v>
      </c>
      <c r="Y6" s="36" t="str">
        <f t="shared" ref="Y6:AG6" si="4">IF(Y7="",NA(),Y7)</f>
        <v>-</v>
      </c>
      <c r="Z6" s="36" t="str">
        <f t="shared" si="4"/>
        <v>-</v>
      </c>
      <c r="AA6" s="36" t="str">
        <f t="shared" si="4"/>
        <v>-</v>
      </c>
      <c r="AB6" s="36">
        <f t="shared" si="4"/>
        <v>106.48</v>
      </c>
      <c r="AC6" s="36" t="str">
        <f t="shared" si="4"/>
        <v>-</v>
      </c>
      <c r="AD6" s="36" t="str">
        <f t="shared" si="4"/>
        <v>-</v>
      </c>
      <c r="AE6" s="36" t="str">
        <f t="shared" si="4"/>
        <v>-</v>
      </c>
      <c r="AF6" s="36" t="str">
        <f t="shared" si="4"/>
        <v>-</v>
      </c>
      <c r="AG6" s="36">
        <f t="shared" si="4"/>
        <v>103.82</v>
      </c>
      <c r="AH6" s="35" t="str">
        <f>IF(AH7="","",IF(AH7="-","【-】","【"&amp;SUBSTITUTE(TEXT(AH7,"#,##0.00"),"-","△")&amp;"】"))</f>
        <v>【102.33】</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31.54</v>
      </c>
      <c r="AS6" s="35" t="str">
        <f>IF(AS7="","",IF(AS7="-","【-】","【"&amp;SUBSTITUTE(TEXT(AS7,"#,##0.00"),"-","△")&amp;"】"))</f>
        <v>【31.02】</v>
      </c>
      <c r="AT6" s="36" t="str">
        <f>IF(AT7="",NA(),AT7)</f>
        <v>-</v>
      </c>
      <c r="AU6" s="36" t="str">
        <f t="shared" ref="AU6:BC6" si="6">IF(AU7="",NA(),AU7)</f>
        <v>-</v>
      </c>
      <c r="AV6" s="36" t="str">
        <f t="shared" si="6"/>
        <v>-</v>
      </c>
      <c r="AW6" s="36" t="str">
        <f t="shared" si="6"/>
        <v>-</v>
      </c>
      <c r="AX6" s="36">
        <f t="shared" si="6"/>
        <v>57.05</v>
      </c>
      <c r="AY6" s="36" t="str">
        <f t="shared" si="6"/>
        <v>-</v>
      </c>
      <c r="AZ6" s="36" t="str">
        <f t="shared" si="6"/>
        <v>-</v>
      </c>
      <c r="BA6" s="36" t="str">
        <f t="shared" si="6"/>
        <v>-</v>
      </c>
      <c r="BB6" s="36" t="str">
        <f t="shared" si="6"/>
        <v>-</v>
      </c>
      <c r="BC6" s="36">
        <f t="shared" si="6"/>
        <v>302.22000000000003</v>
      </c>
      <c r="BD6" s="35" t="str">
        <f>IF(BD7="","",IF(BD7="-","【-】","【"&amp;SUBSTITUTE(TEXT(BD7,"#,##0.00"),"-","△")&amp;"】"))</f>
        <v>【186.73】</v>
      </c>
      <c r="BE6" s="36" t="str">
        <f>IF(BE7="",NA(),BE7)</f>
        <v>-</v>
      </c>
      <c r="BF6" s="36" t="str">
        <f t="shared" ref="BF6:BN6" si="7">IF(BF7="",NA(),BF7)</f>
        <v>-</v>
      </c>
      <c r="BG6" s="36" t="str">
        <f t="shared" si="7"/>
        <v>-</v>
      </c>
      <c r="BH6" s="36" t="str">
        <f t="shared" si="7"/>
        <v>-</v>
      </c>
      <c r="BI6" s="36">
        <f t="shared" si="7"/>
        <v>695.86</v>
      </c>
      <c r="BJ6" s="36" t="str">
        <f t="shared" si="7"/>
        <v>-</v>
      </c>
      <c r="BK6" s="36" t="str">
        <f t="shared" si="7"/>
        <v>-</v>
      </c>
      <c r="BL6" s="36" t="str">
        <f t="shared" si="7"/>
        <v>-</v>
      </c>
      <c r="BM6" s="36" t="str">
        <f t="shared" si="7"/>
        <v>-</v>
      </c>
      <c r="BN6" s="36">
        <f t="shared" si="7"/>
        <v>970.36</v>
      </c>
      <c r="BO6" s="35" t="str">
        <f>IF(BO7="","",IF(BO7="-","【-】","【"&amp;SUBSTITUTE(TEXT(BO7,"#,##0.00"),"-","△")&amp;"】"))</f>
        <v>【1,187.50】</v>
      </c>
      <c r="BP6" s="36" t="str">
        <f>IF(BP7="",NA(),BP7)</f>
        <v>-</v>
      </c>
      <c r="BQ6" s="36" t="str">
        <f t="shared" ref="BQ6:BY6" si="8">IF(BQ7="",NA(),BQ7)</f>
        <v>-</v>
      </c>
      <c r="BR6" s="36" t="str">
        <f t="shared" si="8"/>
        <v>-</v>
      </c>
      <c r="BS6" s="36" t="str">
        <f t="shared" si="8"/>
        <v>-</v>
      </c>
      <c r="BT6" s="36">
        <f t="shared" si="8"/>
        <v>65.06</v>
      </c>
      <c r="BU6" s="36" t="str">
        <f t="shared" si="8"/>
        <v>-</v>
      </c>
      <c r="BV6" s="36" t="str">
        <f t="shared" si="8"/>
        <v>-</v>
      </c>
      <c r="BW6" s="36" t="str">
        <f t="shared" si="8"/>
        <v>-</v>
      </c>
      <c r="BX6" s="36" t="str">
        <f t="shared" si="8"/>
        <v>-</v>
      </c>
      <c r="BY6" s="36">
        <f t="shared" si="8"/>
        <v>64.52</v>
      </c>
      <c r="BZ6" s="35" t="str">
        <f>IF(BZ7="","",IF(BZ7="-","【-】","【"&amp;SUBSTITUTE(TEXT(BZ7,"#,##0.00"),"-","△")&amp;"】"))</f>
        <v>【58.90】</v>
      </c>
      <c r="CA6" s="36" t="str">
        <f>IF(CA7="",NA(),CA7)</f>
        <v>-</v>
      </c>
      <c r="CB6" s="36" t="str">
        <f t="shared" ref="CB6:CJ6" si="9">IF(CB7="",NA(),CB7)</f>
        <v>-</v>
      </c>
      <c r="CC6" s="36" t="str">
        <f t="shared" si="9"/>
        <v>-</v>
      </c>
      <c r="CD6" s="36" t="str">
        <f t="shared" si="9"/>
        <v>-</v>
      </c>
      <c r="CE6" s="36">
        <f t="shared" si="9"/>
        <v>298.93</v>
      </c>
      <c r="CF6" s="36" t="str">
        <f t="shared" si="9"/>
        <v>-</v>
      </c>
      <c r="CG6" s="36" t="str">
        <f t="shared" si="9"/>
        <v>-</v>
      </c>
      <c r="CH6" s="36" t="str">
        <f t="shared" si="9"/>
        <v>-</v>
      </c>
      <c r="CI6" s="36" t="str">
        <f t="shared" si="9"/>
        <v>-</v>
      </c>
      <c r="CJ6" s="36">
        <f t="shared" si="9"/>
        <v>270.68</v>
      </c>
      <c r="CK6" s="35" t="str">
        <f>IF(CK7="","",IF(CK7="-","【-】","【"&amp;SUBSTITUTE(TEXT(CK7,"#,##0.00"),"-","△")&amp;"】"))</f>
        <v>【281.77】</v>
      </c>
      <c r="CL6" s="36" t="str">
        <f>IF(CL7="",NA(),CL7)</f>
        <v>-</v>
      </c>
      <c r="CM6" s="36" t="str">
        <f t="shared" ref="CM6:CU6" si="10">IF(CM7="",NA(),CM7)</f>
        <v>-</v>
      </c>
      <c r="CN6" s="36" t="str">
        <f t="shared" si="10"/>
        <v>-</v>
      </c>
      <c r="CO6" s="36" t="str">
        <f t="shared" si="10"/>
        <v>-</v>
      </c>
      <c r="CP6" s="36">
        <f t="shared" si="10"/>
        <v>49.27</v>
      </c>
      <c r="CQ6" s="36" t="str">
        <f t="shared" si="10"/>
        <v>-</v>
      </c>
      <c r="CR6" s="36" t="str">
        <f t="shared" si="10"/>
        <v>-</v>
      </c>
      <c r="CS6" s="36" t="str">
        <f t="shared" si="10"/>
        <v>-</v>
      </c>
      <c r="CT6" s="36" t="str">
        <f t="shared" si="10"/>
        <v>-</v>
      </c>
      <c r="CU6" s="36">
        <f t="shared" si="10"/>
        <v>48.86</v>
      </c>
      <c r="CV6" s="35" t="str">
        <f>IF(CV7="","",IF(CV7="-","【-】","【"&amp;SUBSTITUTE(TEXT(CV7,"#,##0.00"),"-","△")&amp;"】"))</f>
        <v>【50.55】</v>
      </c>
      <c r="CW6" s="36" t="str">
        <f>IF(CW7="",NA(),CW7)</f>
        <v>-</v>
      </c>
      <c r="CX6" s="36" t="str">
        <f t="shared" ref="CX6:DF6" si="11">IF(CX7="",NA(),CX7)</f>
        <v>-</v>
      </c>
      <c r="CY6" s="36" t="str">
        <f t="shared" si="11"/>
        <v>-</v>
      </c>
      <c r="CZ6" s="36" t="str">
        <f t="shared" si="11"/>
        <v>-</v>
      </c>
      <c r="DA6" s="36">
        <f t="shared" si="11"/>
        <v>88.59</v>
      </c>
      <c r="DB6" s="36" t="str">
        <f t="shared" si="11"/>
        <v>-</v>
      </c>
      <c r="DC6" s="36" t="str">
        <f t="shared" si="11"/>
        <v>-</v>
      </c>
      <c r="DD6" s="36" t="str">
        <f t="shared" si="11"/>
        <v>-</v>
      </c>
      <c r="DE6" s="36" t="str">
        <f t="shared" si="11"/>
        <v>-</v>
      </c>
      <c r="DF6" s="36">
        <f t="shared" si="11"/>
        <v>76.48</v>
      </c>
      <c r="DG6" s="35" t="str">
        <f>IF(DG7="","",IF(DG7="-","【-】","【"&amp;SUBSTITUTE(TEXT(DG7,"#,##0.00"),"-","△")&amp;"】"))</f>
        <v>【75.11】</v>
      </c>
      <c r="DH6" s="36" t="str">
        <f>IF(DH7="",NA(),DH7)</f>
        <v>-</v>
      </c>
      <c r="DI6" s="36" t="str">
        <f t="shared" ref="DI6:DQ6" si="12">IF(DI7="",NA(),DI7)</f>
        <v>-</v>
      </c>
      <c r="DJ6" s="36" t="str">
        <f t="shared" si="12"/>
        <v>-</v>
      </c>
      <c r="DK6" s="36" t="str">
        <f t="shared" si="12"/>
        <v>-</v>
      </c>
      <c r="DL6" s="36">
        <f t="shared" si="12"/>
        <v>54.48</v>
      </c>
      <c r="DM6" s="36" t="str">
        <f t="shared" si="12"/>
        <v>-</v>
      </c>
      <c r="DN6" s="36" t="str">
        <f t="shared" si="12"/>
        <v>-</v>
      </c>
      <c r="DO6" s="36" t="str">
        <f t="shared" si="12"/>
        <v>-</v>
      </c>
      <c r="DP6" s="36" t="str">
        <f t="shared" si="12"/>
        <v>-</v>
      </c>
      <c r="DQ6" s="36">
        <f t="shared" si="12"/>
        <v>39.409999999999997</v>
      </c>
      <c r="DR6" s="35" t="str">
        <f>IF(DR7="","",IF(DR7="-","【-】","【"&amp;SUBSTITUTE(TEXT(DR7,"#,##0.00"),"-","△")&amp;"】"))</f>
        <v>【33.25】</v>
      </c>
      <c r="DS6" s="36" t="str">
        <f>IF(DS7="",NA(),DS7)</f>
        <v>-</v>
      </c>
      <c r="DT6" s="36" t="str">
        <f t="shared" ref="DT6:EB6" si="13">IF(DT7="",NA(),DT7)</f>
        <v>-</v>
      </c>
      <c r="DU6" s="36" t="str">
        <f t="shared" si="13"/>
        <v>-</v>
      </c>
      <c r="DV6" s="36" t="str">
        <f t="shared" si="13"/>
        <v>-</v>
      </c>
      <c r="DW6" s="35">
        <f t="shared" si="13"/>
        <v>0</v>
      </c>
      <c r="DX6" s="36" t="str">
        <f t="shared" si="13"/>
        <v>-</v>
      </c>
      <c r="DY6" s="36" t="str">
        <f t="shared" si="13"/>
        <v>-</v>
      </c>
      <c r="DZ6" s="36" t="str">
        <f t="shared" si="13"/>
        <v>-</v>
      </c>
      <c r="EA6" s="36" t="str">
        <f t="shared" si="13"/>
        <v>-</v>
      </c>
      <c r="EB6" s="36">
        <f t="shared" si="13"/>
        <v>20.97</v>
      </c>
      <c r="EC6" s="35" t="str">
        <f>IF(EC7="","",IF(EC7="-","【-】","【"&amp;SUBSTITUTE(TEXT(EC7,"#,##0.00"),"-","△")&amp;"】"))</f>
        <v>【17.19】</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1.1499999999999999</v>
      </c>
      <c r="EN6" s="35" t="str">
        <f>IF(EN7="","",IF(EN7="-","【-】","【"&amp;SUBSTITUTE(TEXT(EN7,"#,##0.00"),"-","△")&amp;"】"))</f>
        <v>【0.79】</v>
      </c>
    </row>
    <row r="7" spans="1:144" s="37" customFormat="1" x14ac:dyDescent="0.15">
      <c r="A7" s="29"/>
      <c r="B7" s="38">
        <v>2020</v>
      </c>
      <c r="C7" s="38">
        <v>402265</v>
      </c>
      <c r="D7" s="38">
        <v>46</v>
      </c>
      <c r="E7" s="38">
        <v>1</v>
      </c>
      <c r="F7" s="38">
        <v>0</v>
      </c>
      <c r="G7" s="38">
        <v>5</v>
      </c>
      <c r="H7" s="38" t="s">
        <v>93</v>
      </c>
      <c r="I7" s="38" t="s">
        <v>94</v>
      </c>
      <c r="J7" s="38" t="s">
        <v>95</v>
      </c>
      <c r="K7" s="38" t="s">
        <v>96</v>
      </c>
      <c r="L7" s="38" t="s">
        <v>97</v>
      </c>
      <c r="M7" s="38" t="s">
        <v>98</v>
      </c>
      <c r="N7" s="39" t="s">
        <v>99</v>
      </c>
      <c r="O7" s="39">
        <v>76.77</v>
      </c>
      <c r="P7" s="39">
        <v>9</v>
      </c>
      <c r="Q7" s="39">
        <v>3850</v>
      </c>
      <c r="R7" s="39">
        <v>27442</v>
      </c>
      <c r="S7" s="39">
        <v>139.99</v>
      </c>
      <c r="T7" s="39">
        <v>196.03</v>
      </c>
      <c r="U7" s="39">
        <v>2460</v>
      </c>
      <c r="V7" s="39">
        <v>5.76</v>
      </c>
      <c r="W7" s="39">
        <v>427.08</v>
      </c>
      <c r="X7" s="39" t="s">
        <v>99</v>
      </c>
      <c r="Y7" s="39" t="s">
        <v>99</v>
      </c>
      <c r="Z7" s="39" t="s">
        <v>99</v>
      </c>
      <c r="AA7" s="39" t="s">
        <v>99</v>
      </c>
      <c r="AB7" s="39">
        <v>106.48</v>
      </c>
      <c r="AC7" s="39" t="s">
        <v>99</v>
      </c>
      <c r="AD7" s="39" t="s">
        <v>99</v>
      </c>
      <c r="AE7" s="39" t="s">
        <v>99</v>
      </c>
      <c r="AF7" s="39" t="s">
        <v>99</v>
      </c>
      <c r="AG7" s="39">
        <v>103.82</v>
      </c>
      <c r="AH7" s="39">
        <v>102.33</v>
      </c>
      <c r="AI7" s="39" t="s">
        <v>99</v>
      </c>
      <c r="AJ7" s="39" t="s">
        <v>99</v>
      </c>
      <c r="AK7" s="39" t="s">
        <v>99</v>
      </c>
      <c r="AL7" s="39" t="s">
        <v>99</v>
      </c>
      <c r="AM7" s="39">
        <v>0</v>
      </c>
      <c r="AN7" s="39" t="s">
        <v>99</v>
      </c>
      <c r="AO7" s="39" t="s">
        <v>99</v>
      </c>
      <c r="AP7" s="39" t="s">
        <v>99</v>
      </c>
      <c r="AQ7" s="39" t="s">
        <v>99</v>
      </c>
      <c r="AR7" s="39">
        <v>31.54</v>
      </c>
      <c r="AS7" s="39">
        <v>31.02</v>
      </c>
      <c r="AT7" s="39" t="s">
        <v>99</v>
      </c>
      <c r="AU7" s="39" t="s">
        <v>99</v>
      </c>
      <c r="AV7" s="39" t="s">
        <v>99</v>
      </c>
      <c r="AW7" s="39" t="s">
        <v>99</v>
      </c>
      <c r="AX7" s="39">
        <v>57.05</v>
      </c>
      <c r="AY7" s="39" t="s">
        <v>99</v>
      </c>
      <c r="AZ7" s="39" t="s">
        <v>99</v>
      </c>
      <c r="BA7" s="39" t="s">
        <v>99</v>
      </c>
      <c r="BB7" s="39" t="s">
        <v>99</v>
      </c>
      <c r="BC7" s="39">
        <v>302.22000000000003</v>
      </c>
      <c r="BD7" s="39">
        <v>186.73</v>
      </c>
      <c r="BE7" s="39" t="s">
        <v>99</v>
      </c>
      <c r="BF7" s="39" t="s">
        <v>99</v>
      </c>
      <c r="BG7" s="39" t="s">
        <v>99</v>
      </c>
      <c r="BH7" s="39" t="s">
        <v>99</v>
      </c>
      <c r="BI7" s="39">
        <v>695.86</v>
      </c>
      <c r="BJ7" s="39" t="s">
        <v>99</v>
      </c>
      <c r="BK7" s="39" t="s">
        <v>99</v>
      </c>
      <c r="BL7" s="39" t="s">
        <v>99</v>
      </c>
      <c r="BM7" s="39" t="s">
        <v>99</v>
      </c>
      <c r="BN7" s="39">
        <v>970.36</v>
      </c>
      <c r="BO7" s="39">
        <v>1187.5</v>
      </c>
      <c r="BP7" s="39" t="s">
        <v>99</v>
      </c>
      <c r="BQ7" s="39" t="s">
        <v>99</v>
      </c>
      <c r="BR7" s="39" t="s">
        <v>99</v>
      </c>
      <c r="BS7" s="39" t="s">
        <v>99</v>
      </c>
      <c r="BT7" s="39">
        <v>65.06</v>
      </c>
      <c r="BU7" s="39" t="s">
        <v>99</v>
      </c>
      <c r="BV7" s="39" t="s">
        <v>99</v>
      </c>
      <c r="BW7" s="39" t="s">
        <v>99</v>
      </c>
      <c r="BX7" s="39" t="s">
        <v>99</v>
      </c>
      <c r="BY7" s="39">
        <v>64.52</v>
      </c>
      <c r="BZ7" s="39">
        <v>58.9</v>
      </c>
      <c r="CA7" s="39" t="s">
        <v>99</v>
      </c>
      <c r="CB7" s="39" t="s">
        <v>99</v>
      </c>
      <c r="CC7" s="39" t="s">
        <v>99</v>
      </c>
      <c r="CD7" s="39" t="s">
        <v>99</v>
      </c>
      <c r="CE7" s="39">
        <v>298.93</v>
      </c>
      <c r="CF7" s="39" t="s">
        <v>99</v>
      </c>
      <c r="CG7" s="39" t="s">
        <v>99</v>
      </c>
      <c r="CH7" s="39" t="s">
        <v>99</v>
      </c>
      <c r="CI7" s="39" t="s">
        <v>99</v>
      </c>
      <c r="CJ7" s="39">
        <v>270.68</v>
      </c>
      <c r="CK7" s="39">
        <v>281.77</v>
      </c>
      <c r="CL7" s="39" t="s">
        <v>99</v>
      </c>
      <c r="CM7" s="39" t="s">
        <v>99</v>
      </c>
      <c r="CN7" s="39" t="s">
        <v>99</v>
      </c>
      <c r="CO7" s="39" t="s">
        <v>99</v>
      </c>
      <c r="CP7" s="39">
        <v>49.27</v>
      </c>
      <c r="CQ7" s="39" t="s">
        <v>99</v>
      </c>
      <c r="CR7" s="39" t="s">
        <v>99</v>
      </c>
      <c r="CS7" s="39" t="s">
        <v>99</v>
      </c>
      <c r="CT7" s="39" t="s">
        <v>99</v>
      </c>
      <c r="CU7" s="39">
        <v>48.86</v>
      </c>
      <c r="CV7" s="39">
        <v>50.55</v>
      </c>
      <c r="CW7" s="39" t="s">
        <v>99</v>
      </c>
      <c r="CX7" s="39" t="s">
        <v>99</v>
      </c>
      <c r="CY7" s="39" t="s">
        <v>99</v>
      </c>
      <c r="CZ7" s="39" t="s">
        <v>99</v>
      </c>
      <c r="DA7" s="39">
        <v>88.59</v>
      </c>
      <c r="DB7" s="39" t="s">
        <v>99</v>
      </c>
      <c r="DC7" s="39" t="s">
        <v>99</v>
      </c>
      <c r="DD7" s="39" t="s">
        <v>99</v>
      </c>
      <c r="DE7" s="39" t="s">
        <v>99</v>
      </c>
      <c r="DF7" s="39">
        <v>76.48</v>
      </c>
      <c r="DG7" s="39">
        <v>75.11</v>
      </c>
      <c r="DH7" s="39" t="s">
        <v>99</v>
      </c>
      <c r="DI7" s="39" t="s">
        <v>99</v>
      </c>
      <c r="DJ7" s="39" t="s">
        <v>99</v>
      </c>
      <c r="DK7" s="39" t="s">
        <v>99</v>
      </c>
      <c r="DL7" s="39">
        <v>54.48</v>
      </c>
      <c r="DM7" s="39" t="s">
        <v>99</v>
      </c>
      <c r="DN7" s="39" t="s">
        <v>99</v>
      </c>
      <c r="DO7" s="39" t="s">
        <v>99</v>
      </c>
      <c r="DP7" s="39" t="s">
        <v>99</v>
      </c>
      <c r="DQ7" s="39">
        <v>39.409999999999997</v>
      </c>
      <c r="DR7" s="39">
        <v>33.25</v>
      </c>
      <c r="DS7" s="39" t="s">
        <v>99</v>
      </c>
      <c r="DT7" s="39" t="s">
        <v>99</v>
      </c>
      <c r="DU7" s="39" t="s">
        <v>99</v>
      </c>
      <c r="DV7" s="39" t="s">
        <v>99</v>
      </c>
      <c r="DW7" s="39">
        <v>0</v>
      </c>
      <c r="DX7" s="39" t="s">
        <v>99</v>
      </c>
      <c r="DY7" s="39" t="s">
        <v>99</v>
      </c>
      <c r="DZ7" s="39" t="s">
        <v>99</v>
      </c>
      <c r="EA7" s="39" t="s">
        <v>99</v>
      </c>
      <c r="EB7" s="39">
        <v>20.97</v>
      </c>
      <c r="EC7" s="39">
        <v>17.190000000000001</v>
      </c>
      <c r="ED7" s="39" t="s">
        <v>99</v>
      </c>
      <c r="EE7" s="39" t="s">
        <v>99</v>
      </c>
      <c r="EF7" s="39" t="s">
        <v>99</v>
      </c>
      <c r="EG7" s="39" t="s">
        <v>99</v>
      </c>
      <c r="EH7" s="39">
        <v>0</v>
      </c>
      <c r="EI7" s="39" t="s">
        <v>99</v>
      </c>
      <c r="EJ7" s="39" t="s">
        <v>99</v>
      </c>
      <c r="EK7" s="39" t="s">
        <v>99</v>
      </c>
      <c r="EL7" s="39" t="s">
        <v>99</v>
      </c>
      <c r="EM7" s="39">
        <v>1.1499999999999999</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水道課 業務係1-l</cp:lastModifiedBy>
  <cp:lastPrinted>2022-01-21T00:47:53Z</cp:lastPrinted>
  <dcterms:created xsi:type="dcterms:W3CDTF">2021-12-03T06:57:28Z</dcterms:created>
  <dcterms:modified xsi:type="dcterms:W3CDTF">2022-01-21T00:48:44Z</dcterms:modified>
  <cp:category/>
</cp:coreProperties>
</file>