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2DGTuTh342wNVrTjQmTrOzL62rH57VUe4e0ehzIpci0OgPKozIeh4BLk8yMeKEPPKwgsuH7DxErtFtmcBxKijg==" workbookSaltValue="8j6U7DsICJ9KH+xXCYR8wQ=="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W10" i="4"/>
  <c r="I10" i="4"/>
  <c r="B10" i="4"/>
  <c r="BB8"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<sst xmlns="http://schemas.openxmlformats.org/spreadsheetml/2006/main" count="241" uniqueCount="118">
  <si>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</si>
  <si>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</si>
  <si>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</si>
  <si>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</si>
  <si>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</si>
  <si>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</si>
  <si>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</si>
  <si>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</si>
  <si>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</si>
  <si>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</si>
  <si>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</si>
  <si>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</si>
  <si>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</si>
  <si>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</si>
  <si>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</si>
  <si>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</si>
  <si>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</si>
  <si>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</si>
  <si>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</si>
  <si>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</si>
  <si>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</si>
  <si>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</si>
  <si>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</si>
  <si>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</si>
  <si>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</si>
  <si>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</si>
  <si>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</si>
  <si>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</si>
  <si>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</si>
  <si>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</si>
  <si>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</si>
  <si>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</si>
  <si>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</si>
  <si>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</si>
  <si>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</si>
  <si>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</si>
  <si>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</si>
  <si>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</si>
  <si>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</si>
  <si>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</si>
  <si>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</si>
  <si>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</si>
  <si>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</si>
  <si>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</si>
  <si>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</si>
  <si>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</si>
  <si>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</si>
  <si>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</si>
  <si>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</si>
  <si>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</si>
  <si>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</si>
  <si>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</si>
  <si>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</si>
  <si>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</si>
  <si>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</si>
  <si>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</si>
  <si>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</si>
  <si>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</si>
  <si>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</si>
  <si>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</si>
  <si>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</si>
  <si>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</si>
  <si>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</si>
  <si>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</si>
  <si>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</si>
  <si>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</si>
  <si>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</si>
  <si>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</si>
  <si>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</si>
  <si>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</si>
  <si>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</si>
  <si>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</si>
  <si>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</si>
  <si>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</si>
  <si>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</si>
  <si>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</si>
  <si>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</si>
  <si>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</si>
  <si>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</si>
  <si>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</si>
  <si>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</si>
  <si>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</si>
  <si>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</si>
  <si>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</si>
  <si>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</si>
  <si>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</si>
  <si>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</si>
  <si>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</si>
  <si>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</si>
  <si>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</si>
  <si>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</si>
  <si>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</si>
  <si>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</si>
  <si>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</si>
  <si>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</si>
  <si>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</si>
  <si>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</si>
  <si>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宮若市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</si>
  <si>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</si>
  <si>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</si>
  <si>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</si>
  <si>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</si>
  <si>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</si>
  <si>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</si>
  <si>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</si>
  <si>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</si>
  <si>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</si>
  <si>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</si>
  <si>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</si>
  <si>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</si>
  <si>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</si>
  <si>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</si>
  <si>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</si>
  <si>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</si>
  <si>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</si>
  <si>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経営の健全性・効率性を高めていくためには、水洗化率の向上に努め、有収水量を拡大し料金収入を増やすことが急務となっている。そのため、従来の下水道工事に加え、多量の汚水量が見込める工業団地、公営住宅、住宅密集地域等の下水道工事を行うなど、効率的かつ効果的に下水道整備を行うとともに、下水道が使用できるようになった地域への広報活動を強化することで有収水量の確保に努める必要がある。</t>
    <rPh sb="72" eb="75">
      <t>ゲスイドウ</t>
    </rPh>
    <rPh sb="75" eb="77">
      <t>コウジ</t>
    </rPh>
    <rPh sb="110" eb="113">
      <t>ゲスイドウ</t>
    </rPh>
    <rPh sb="113" eb="115">
      <t>コウジ</t>
    </rPh>
    <rPh sb="116" eb="117">
      <t>オコナ</t>
    </rPh>
    <phoneticPr fontId="16"/>
  </si>
  <si>
    <t>　宮若市の特定環境公共下水道事業は、下水道管の敷設工事等の施設整備事業を開始してから約16年、供用開始から約5年と、他の類似団体と比較して経過年数が浅いことから、施設の老朽化に伴って更新が必要なものは殆ど無い状況である。</t>
    <phoneticPr fontId="4"/>
  </si>
  <si>
    <t>　宮若市の特定環境保全公共下水道事業における経営指標は全体的に類似団体平均値より劣位となっており、特に経費回収率や汚水処理原価が劣位となっている。
　宮若市特定環境保全公共下水道事業は平成16年に事業を開始し、平成27年から市内の一部で下水道が使用できるようになった。現在も、下水道が使用できる区域を拡大させるための先行投資として、積極的に下水道工事を行っている状況である。また、下水道の供用開始から約5年と日が浅いため、市内において下水道を使用することができる区域が少なく、下水道が使用できる区域に住んでいる人で実際に下水道を使用している人の割合を表す水洗化率は42.06％と他の類似団体と比較して低くなっている。このため、1年間で下水道に流れる汚水の量を表す年間有収水量は低くなっており、料金収入が少ない状態である。このことから、類似団体平均値と比較し、汚水処理原価は高くなっており、経費回収率は低くなっている。</t>
    <rPh sb="1" eb="4">
      <t>ミヤワカシ</t>
    </rPh>
    <rPh sb="5" eb="9">
      <t>トクテイカンキョウ</t>
    </rPh>
    <rPh sb="9" eb="11">
      <t>ホゼン</t>
    </rPh>
    <rPh sb="11" eb="13">
      <t>コウキョウ</t>
    </rPh>
    <rPh sb="13" eb="16">
      <t>ゲスイドウ</t>
    </rPh>
    <rPh sb="16" eb="18">
      <t>ジギョウ</t>
    </rPh>
    <rPh sb="22" eb="24">
      <t>ケイエイ</t>
    </rPh>
    <rPh sb="24" eb="26">
      <t>シヒョウ</t>
    </rPh>
    <rPh sb="27" eb="30">
      <t>ゼンタイテキ</t>
    </rPh>
    <rPh sb="31" eb="33">
      <t>ルイジ</t>
    </rPh>
    <rPh sb="33" eb="35">
      <t>ダンタイ</t>
    </rPh>
    <rPh sb="35" eb="37">
      <t>ヘイキン</t>
    </rPh>
    <rPh sb="37" eb="38">
      <t>チ</t>
    </rPh>
    <rPh sb="40" eb="42">
      <t>レツイ</t>
    </rPh>
    <rPh sb="49" eb="50">
      <t>トク</t>
    </rPh>
    <rPh sb="51" eb="53">
      <t>ケイヒ</t>
    </rPh>
    <rPh sb="53" eb="56">
      <t>カイシュウリツ</t>
    </rPh>
    <rPh sb="57" eb="59">
      <t>オスイ</t>
    </rPh>
    <rPh sb="59" eb="61">
      <t>ショリ</t>
    </rPh>
    <rPh sb="61" eb="63">
      <t>ゲンカ</t>
    </rPh>
    <rPh sb="64" eb="66">
      <t>レツイ</t>
    </rPh>
    <rPh sb="78" eb="80">
      <t>トクテイ</t>
    </rPh>
    <rPh sb="80" eb="82">
      <t>カンキョウ</t>
    </rPh>
    <rPh sb="82" eb="84">
      <t>ホゼン</t>
    </rPh>
    <rPh sb="84" eb="86">
      <t>コウキョウ</t>
    </rPh>
    <rPh sb="86" eb="89">
      <t>ゲスイドウ</t>
    </rPh>
    <rPh sb="89" eb="91">
      <t>ジギョウ</t>
    </rPh>
    <rPh sb="101" eb="103">
      <t>カイシ</t>
    </rPh>
    <rPh sb="181" eb="183">
      <t>ジョウキョウ</t>
    </rPh>
    <rPh sb="190" eb="193">
      <t>ゲスイドウ</t>
    </rPh>
    <rPh sb="194" eb="196">
      <t>キョウヨウ</t>
    </rPh>
    <rPh sb="196" eb="198">
      <t>カイシ</t>
    </rPh>
    <rPh sb="200" eb="201">
      <t>ヤク</t>
    </rPh>
    <rPh sb="202" eb="203">
      <t>ネン</t>
    </rPh>
    <rPh sb="204" eb="205">
      <t>ヒ</t>
    </rPh>
    <rPh sb="206" eb="207">
      <t>アサ</t>
    </rPh>
    <rPh sb="211" eb="213">
      <t>シナイ</t>
    </rPh>
    <rPh sb="217" eb="220">
      <t>ゲスイドウ</t>
    </rPh>
    <rPh sb="221" eb="223">
      <t>シヨウ</t>
    </rPh>
    <rPh sb="231" eb="233">
      <t>クイキ</t>
    </rPh>
    <rPh sb="234" eb="235">
      <t>スク</t>
    </rPh>
    <rPh sb="238" eb="241">
      <t>ゲスイドウ</t>
    </rPh>
    <rPh sb="242" eb="244">
      <t>シヨウ</t>
    </rPh>
    <rPh sb="247" eb="249">
      <t>クイキ</t>
    </rPh>
    <rPh sb="250" eb="251">
      <t>ス</t>
    </rPh>
    <rPh sb="255" eb="256">
      <t>ヒト</t>
    </rPh>
    <rPh sb="257" eb="259">
      <t>ジッサイ</t>
    </rPh>
    <rPh sb="260" eb="263">
      <t>ゲスイドウ</t>
    </rPh>
    <rPh sb="264" eb="266">
      <t>シヨウ</t>
    </rPh>
    <rPh sb="270" eb="271">
      <t>ヒト</t>
    </rPh>
    <rPh sb="314" eb="316">
      <t>ネンカン</t>
    </rPh>
    <rPh sb="317" eb="320">
      <t>ゲスイドウ</t>
    </rPh>
    <rPh sb="321" eb="322">
      <t>ナガ</t>
    </rPh>
    <rPh sb="324" eb="326">
      <t>オスイ</t>
    </rPh>
    <rPh sb="327" eb="328">
      <t>リョウ</t>
    </rPh>
    <rPh sb="329" eb="330">
      <t>アラワ</t>
    </rPh>
    <rPh sb="331" eb="333">
      <t>ネンカン</t>
    </rPh>
    <rPh sb="333" eb="335">
      <t>ユウシュウ</t>
    </rPh>
    <rPh sb="335" eb="337">
      <t>スイリョウ</t>
    </rPh>
    <rPh sb="338" eb="339">
      <t>ヒク</t>
    </rPh>
    <rPh sb="346" eb="348">
      <t>リョウキン</t>
    </rPh>
    <rPh sb="348" eb="350">
      <t>シュウニュウ</t>
    </rPh>
    <rPh sb="351" eb="352">
      <t>スク</t>
    </rPh>
    <rPh sb="354" eb="356">
      <t>ジョウタイ</t>
    </rPh>
    <rPh sb="367" eb="369">
      <t>ルイジ</t>
    </rPh>
    <rPh sb="369" eb="371">
      <t>ダンタイ</t>
    </rPh>
    <rPh sb="371" eb="373">
      <t>ヘイキン</t>
    </rPh>
    <rPh sb="373" eb="374">
      <t>チ</t>
    </rPh>
    <rPh sb="375" eb="377">
      <t>ヒカク</t>
    </rPh>
    <rPh sb="379" eb="381">
      <t>オスイ</t>
    </rPh>
    <rPh sb="381" eb="383">
      <t>ショリ</t>
    </rPh>
    <rPh sb="383" eb="385">
      <t>ゲンカ</t>
    </rPh>
    <rPh sb="386" eb="387">
      <t>タカ</t>
    </rPh>
    <rPh sb="394" eb="396">
      <t>ケイヒ</t>
    </rPh>
    <rPh sb="396" eb="399">
      <t>カイシュウリツ</t>
    </rPh>
    <rPh sb="400" eb="401">
      <t>ヒク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</si>
</sst>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0.00;&quot;△&quot;#,##0.00;&quot;-&quot;"/>
    <numFmt numFmtId="179" formatCode="0.00_);[Red]\(0.00\)"/>
    <numFmt numFmtId="180" formatCode="&quot;H&quot;yy"/>
    <numFmt numFmtId="181" formatCode="&quot;R&quot;dd"/>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13" fillId="0" borderId="0">
      <alignment vertical="center"/>
    </xf>
    <xf numFmtId="0" fontId="17" fillId="0" borderId="0">
      <alignment vertical="center"/>
    </xf>
    <xf numFmtId="0" fontId="17" fillId="0" borderId="0"/>
    <xf numFmtId="0" fontId="15"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EB-4BE5-92AC-15FF34B84964}"/>
            </c:ext>
          </c:extLst>
        </c:ser>
        <c:dLbls>
          <c:showLegendKey val="0"/>
          <c:showVal val="0"/>
          <c:showCatName val="0"/>
          <c:showSerName val="0"/>
          <c:showPercent val="0"/>
          <c:showBubbleSize val="0"/>
        </c:dLbls>
        <c:gapWidth val="150"/>
        <c:axId val="155297664"/>
        <c:axId val="1553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xmlns:c16r2="http://schemas.microsoft.com/office/drawing/2015/06/chart">
            <c:ext xmlns:c16="http://schemas.microsoft.com/office/drawing/2014/chart" uri="{C3380CC4-5D6E-409C-BE32-E72D297353CC}">
              <c16:uniqueId val="{00000001-A8EB-4BE5-92AC-15FF34B84964}"/>
            </c:ext>
          </c:extLst>
        </c:ser>
        <c:dLbls>
          <c:showLegendKey val="0"/>
          <c:showVal val="0"/>
          <c:showCatName val="0"/>
          <c:showSerName val="0"/>
          <c:showPercent val="0"/>
          <c:showBubbleSize val="0"/>
        </c:dLbls>
        <c:marker val="1"/>
        <c:smooth val="0"/>
        <c:axId val="155297664"/>
        <c:axId val="155308032"/>
      </c:lineChart>
      <c:dateAx>
        <c:axId val="155297664"/>
        <c:scaling>
          <c:orientation val="minMax"/>
        </c:scaling>
        <c:delete val="1"/>
        <c:axPos val="b"/>
        <c:numFmt formatCode="&quot;H&quot;yy" sourceLinked="1"/>
        <c:majorTickMark val="none"/>
        <c:minorTickMark val="none"/>
        <c:tickLblPos val="none"/>
        <c:crossAx val="155308032"/>
        <c:crosses val="autoZero"/>
        <c:auto val="1"/>
        <c:lblOffset val="100"/>
        <c:baseTimeUnit val="years"/>
      </c:dateAx>
      <c:valAx>
        <c:axId val="1553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A6-4F59-A156-3BE44D79A789}"/>
            </c:ext>
          </c:extLst>
        </c:ser>
        <c:dLbls>
          <c:showLegendKey val="0"/>
          <c:showVal val="0"/>
          <c:showCatName val="0"/>
          <c:showSerName val="0"/>
          <c:showPercent val="0"/>
          <c:showBubbleSize val="0"/>
        </c:dLbls>
        <c:gapWidth val="150"/>
        <c:axId val="159049600"/>
        <c:axId val="1593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xmlns:c16r2="http://schemas.microsoft.com/office/drawing/2015/06/chart">
            <c:ext xmlns:c16="http://schemas.microsoft.com/office/drawing/2014/chart" uri="{C3380CC4-5D6E-409C-BE32-E72D297353CC}">
              <c16:uniqueId val="{00000001-3BA6-4F59-A156-3BE44D79A789}"/>
            </c:ext>
          </c:extLst>
        </c:ser>
        <c:dLbls>
          <c:showLegendKey val="0"/>
          <c:showVal val="0"/>
          <c:showCatName val="0"/>
          <c:showSerName val="0"/>
          <c:showPercent val="0"/>
          <c:showBubbleSize val="0"/>
        </c:dLbls>
        <c:marker val="1"/>
        <c:smooth val="0"/>
        <c:axId val="159049600"/>
        <c:axId val="159387648"/>
      </c:lineChart>
      <c:dateAx>
        <c:axId val="159049600"/>
        <c:scaling>
          <c:orientation val="minMax"/>
        </c:scaling>
        <c:delete val="1"/>
        <c:axPos val="b"/>
        <c:numFmt formatCode="&quot;H&quot;yy" sourceLinked="1"/>
        <c:majorTickMark val="none"/>
        <c:minorTickMark val="none"/>
        <c:tickLblPos val="none"/>
        <c:crossAx val="159387648"/>
        <c:crosses val="autoZero"/>
        <c:auto val="1"/>
        <c:lblOffset val="100"/>
        <c:baseTimeUnit val="years"/>
      </c:dateAx>
      <c:valAx>
        <c:axId val="1593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13.51</c:v>
                </c:pt>
                <c:pt idx="1">
                  <c:v>42.07</c:v>
                </c:pt>
                <c:pt idx="2">
                  <c:v>43.74</c:v>
                </c:pt>
                <c:pt idx="3">
                  <c:v>39.79</c:v>
                </c:pt>
                <c:pt idx="4">
                  <c:v>42.06</c:v>
                </c:pt>
              </c:numCache>
            </c:numRef>
          </c:val>
          <c:extLst xmlns:c16r2="http://schemas.microsoft.com/office/drawing/2015/06/chart">
            <c:ext xmlns:c16="http://schemas.microsoft.com/office/drawing/2014/chart" uri="{C3380CC4-5D6E-409C-BE32-E72D297353CC}">
              <c16:uniqueId val="{00000000-B9C3-436B-BFD5-936414D0BE37}"/>
            </c:ext>
          </c:extLst>
        </c:ser>
        <c:dLbls>
          <c:showLegendKey val="0"/>
          <c:showVal val="0"/>
          <c:showCatName val="0"/>
          <c:showSerName val="0"/>
          <c:showPercent val="0"/>
          <c:showBubbleSize val="0"/>
        </c:dLbls>
        <c:gapWidth val="150"/>
        <c:axId val="159426816"/>
        <c:axId val="15944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xmlns:c16r2="http://schemas.microsoft.com/office/drawing/2015/06/chart">
            <c:ext xmlns:c16="http://schemas.microsoft.com/office/drawing/2014/chart" uri="{C3380CC4-5D6E-409C-BE32-E72D297353CC}">
              <c16:uniqueId val="{00000001-B9C3-436B-BFD5-936414D0BE37}"/>
            </c:ext>
          </c:extLst>
        </c:ser>
        <c:dLbls>
          <c:showLegendKey val="0"/>
          <c:showVal val="0"/>
          <c:showCatName val="0"/>
          <c:showSerName val="0"/>
          <c:showPercent val="0"/>
          <c:showBubbleSize val="0"/>
        </c:dLbls>
        <c:marker val="1"/>
        <c:smooth val="0"/>
        <c:axId val="159426816"/>
        <c:axId val="159445376"/>
      </c:lineChart>
      <c:dateAx>
        <c:axId val="159426816"/>
        <c:scaling>
          <c:orientation val="minMax"/>
        </c:scaling>
        <c:delete val="1"/>
        <c:axPos val="b"/>
        <c:numFmt formatCode="&quot;H&quot;yy" sourceLinked="1"/>
        <c:majorTickMark val="none"/>
        <c:minorTickMark val="none"/>
        <c:tickLblPos val="none"/>
        <c:crossAx val="159445376"/>
        <c:crosses val="autoZero"/>
        <c:auto val="1"/>
        <c:lblOffset val="100"/>
        <c:baseTimeUnit val="years"/>
      </c:dateAx>
      <c:valAx>
        <c:axId val="1594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72.33</c:v>
                </c:pt>
                <c:pt idx="1">
                  <c:v>75.33</c:v>
                </c:pt>
                <c:pt idx="2">
                  <c:v>69.88</c:v>
                </c:pt>
                <c:pt idx="3">
                  <c:v>61.84</c:v>
                </c:pt>
                <c:pt idx="4">
                  <c:v>80.27</c:v>
                </c:pt>
              </c:numCache>
            </c:numRef>
          </c:val>
          <c:extLst xmlns:c16r2="http://schemas.microsoft.com/office/drawing/2015/06/chart">
            <c:ext xmlns:c16="http://schemas.microsoft.com/office/drawing/2014/chart" uri="{C3380CC4-5D6E-409C-BE32-E72D297353CC}">
              <c16:uniqueId val="{00000000-DEE4-4355-A245-A2665ECA691D}"/>
            </c:ext>
          </c:extLst>
        </c:ser>
        <c:dLbls>
          <c:showLegendKey val="0"/>
          <c:showVal val="0"/>
          <c:showCatName val="0"/>
          <c:showSerName val="0"/>
          <c:showPercent val="0"/>
          <c:showBubbleSize val="0"/>
        </c:dLbls>
        <c:gapWidth val="150"/>
        <c:axId val="156858624"/>
        <c:axId val="1586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E4-4355-A245-A2665ECA691D}"/>
            </c:ext>
          </c:extLst>
        </c:ser>
        <c:dLbls>
          <c:showLegendKey val="0"/>
          <c:showVal val="0"/>
          <c:showCatName val="0"/>
          <c:showSerName val="0"/>
          <c:showPercent val="0"/>
          <c:showBubbleSize val="0"/>
        </c:dLbls>
        <c:marker val="1"/>
        <c:smooth val="0"/>
        <c:axId val="156858624"/>
        <c:axId val="158667136"/>
      </c:lineChart>
      <c:dateAx>
        <c:axId val="156858624"/>
        <c:scaling>
          <c:orientation val="minMax"/>
        </c:scaling>
        <c:delete val="1"/>
        <c:axPos val="b"/>
        <c:numFmt formatCode="&quot;H&quot;yy" sourceLinked="1"/>
        <c:majorTickMark val="none"/>
        <c:minorTickMark val="none"/>
        <c:tickLblPos val="none"/>
        <c:crossAx val="158667136"/>
        <c:crosses val="autoZero"/>
        <c:auto val="1"/>
        <c:lblOffset val="100"/>
        <c:baseTimeUnit val="years"/>
      </c:dateAx>
      <c:valAx>
        <c:axId val="158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A1-4743-933E-07321B1C250B}"/>
            </c:ext>
          </c:extLst>
        </c:ser>
        <c:dLbls>
          <c:showLegendKey val="0"/>
          <c:showVal val="0"/>
          <c:showCatName val="0"/>
          <c:showSerName val="0"/>
          <c:showPercent val="0"/>
          <c:showBubbleSize val="0"/>
        </c:dLbls>
        <c:gapWidth val="150"/>
        <c:axId val="158681728"/>
        <c:axId val="1587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A1-4743-933E-07321B1C250B}"/>
            </c:ext>
          </c:extLst>
        </c:ser>
        <c:dLbls>
          <c:showLegendKey val="0"/>
          <c:showVal val="0"/>
          <c:showCatName val="0"/>
          <c:showSerName val="0"/>
          <c:showPercent val="0"/>
          <c:showBubbleSize val="0"/>
        </c:dLbls>
        <c:marker val="1"/>
        <c:smooth val="0"/>
        <c:axId val="158681728"/>
        <c:axId val="158712576"/>
      </c:lineChart>
      <c:dateAx>
        <c:axId val="158681728"/>
        <c:scaling>
          <c:orientation val="minMax"/>
        </c:scaling>
        <c:delete val="1"/>
        <c:axPos val="b"/>
        <c:numFmt formatCode="&quot;H&quot;yy" sourceLinked="1"/>
        <c:majorTickMark val="none"/>
        <c:minorTickMark val="none"/>
        <c:tickLblPos val="none"/>
        <c:crossAx val="158712576"/>
        <c:crosses val="autoZero"/>
        <c:auto val="1"/>
        <c:lblOffset val="100"/>
        <c:baseTimeUnit val="years"/>
      </c:dateAx>
      <c:valAx>
        <c:axId val="158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A8-4A6A-AFE7-1832DF6A0963}"/>
            </c:ext>
          </c:extLst>
        </c:ser>
        <c:dLbls>
          <c:showLegendKey val="0"/>
          <c:showVal val="0"/>
          <c:showCatName val="0"/>
          <c:showSerName val="0"/>
          <c:showPercent val="0"/>
          <c:showBubbleSize val="0"/>
        </c:dLbls>
        <c:gapWidth val="150"/>
        <c:axId val="158743552"/>
        <c:axId val="1587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A8-4A6A-AFE7-1832DF6A0963}"/>
            </c:ext>
          </c:extLst>
        </c:ser>
        <c:dLbls>
          <c:showLegendKey val="0"/>
          <c:showVal val="0"/>
          <c:showCatName val="0"/>
          <c:showSerName val="0"/>
          <c:showPercent val="0"/>
          <c:showBubbleSize val="0"/>
        </c:dLbls>
        <c:marker val="1"/>
        <c:smooth val="0"/>
        <c:axId val="158743552"/>
        <c:axId val="158749824"/>
      </c:lineChart>
      <c:dateAx>
        <c:axId val="158743552"/>
        <c:scaling>
          <c:orientation val="minMax"/>
        </c:scaling>
        <c:delete val="1"/>
        <c:axPos val="b"/>
        <c:numFmt formatCode="&quot;H&quot;yy" sourceLinked="1"/>
        <c:majorTickMark val="none"/>
        <c:minorTickMark val="none"/>
        <c:tickLblPos val="none"/>
        <c:crossAx val="158749824"/>
        <c:crosses val="autoZero"/>
        <c:auto val="1"/>
        <c:lblOffset val="100"/>
        <c:baseTimeUnit val="years"/>
      </c:dateAx>
      <c:valAx>
        <c:axId val="1587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68-4E2B-9438-CB107C136B1D}"/>
            </c:ext>
          </c:extLst>
        </c:ser>
        <c:dLbls>
          <c:showLegendKey val="0"/>
          <c:showVal val="0"/>
          <c:showCatName val="0"/>
          <c:showSerName val="0"/>
          <c:showPercent val="0"/>
          <c:showBubbleSize val="0"/>
        </c:dLbls>
        <c:gapWidth val="150"/>
        <c:axId val="158789632"/>
        <c:axId val="1587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68-4E2B-9438-CB107C136B1D}"/>
            </c:ext>
          </c:extLst>
        </c:ser>
        <c:dLbls>
          <c:showLegendKey val="0"/>
          <c:showVal val="0"/>
          <c:showCatName val="0"/>
          <c:showSerName val="0"/>
          <c:showPercent val="0"/>
          <c:showBubbleSize val="0"/>
        </c:dLbls>
        <c:marker val="1"/>
        <c:smooth val="0"/>
        <c:axId val="158789632"/>
        <c:axId val="158791552"/>
      </c:lineChart>
      <c:dateAx>
        <c:axId val="158789632"/>
        <c:scaling>
          <c:orientation val="minMax"/>
        </c:scaling>
        <c:delete val="1"/>
        <c:axPos val="b"/>
        <c:numFmt formatCode="&quot;H&quot;yy" sourceLinked="1"/>
        <c:majorTickMark val="none"/>
        <c:minorTickMark val="none"/>
        <c:tickLblPos val="none"/>
        <c:crossAx val="158791552"/>
        <c:crosses val="autoZero"/>
        <c:auto val="1"/>
        <c:lblOffset val="100"/>
        <c:baseTimeUnit val="years"/>
      </c:dateAx>
      <c:valAx>
        <c:axId val="1587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7B-42C7-AEDE-82D3CFFCAC7D}"/>
            </c:ext>
          </c:extLst>
        </c:ser>
        <c:dLbls>
          <c:showLegendKey val="0"/>
          <c:showVal val="0"/>
          <c:showCatName val="0"/>
          <c:showSerName val="0"/>
          <c:showPercent val="0"/>
          <c:showBubbleSize val="0"/>
        </c:dLbls>
        <c:gapWidth val="150"/>
        <c:axId val="158835072"/>
        <c:axId val="1588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7B-42C7-AEDE-82D3CFFCAC7D}"/>
            </c:ext>
          </c:extLst>
        </c:ser>
        <c:dLbls>
          <c:showLegendKey val="0"/>
          <c:showVal val="0"/>
          <c:showCatName val="0"/>
          <c:showSerName val="0"/>
          <c:showPercent val="0"/>
          <c:showBubbleSize val="0"/>
        </c:dLbls>
        <c:marker val="1"/>
        <c:smooth val="0"/>
        <c:axId val="158835072"/>
        <c:axId val="158836992"/>
      </c:lineChart>
      <c:dateAx>
        <c:axId val="158835072"/>
        <c:scaling>
          <c:orientation val="minMax"/>
        </c:scaling>
        <c:delete val="1"/>
        <c:axPos val="b"/>
        <c:numFmt formatCode="&quot;H&quot;yy" sourceLinked="1"/>
        <c:majorTickMark val="none"/>
        <c:minorTickMark val="none"/>
        <c:tickLblPos val="none"/>
        <c:crossAx val="158836992"/>
        <c:crosses val="autoZero"/>
        <c:auto val="1"/>
        <c:lblOffset val="100"/>
        <c:baseTimeUnit val="years"/>
      </c:dateAx>
      <c:valAx>
        <c:axId val="1588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102418.12</c:v>
                </c:pt>
                <c:pt idx="1">
                  <c:v>5615.38</c:v>
                </c:pt>
                <c:pt idx="2">
                  <c:v>925.71</c:v>
                </c:pt>
                <c:pt idx="3">
                  <c:v>2500.19</c:v>
                </c:pt>
                <c:pt idx="4">
                  <c:v>2390.1799999999998</c:v>
                </c:pt>
              </c:numCache>
            </c:numRef>
          </c:val>
          <c:extLst xmlns:c16r2="http://schemas.microsoft.com/office/drawing/2015/06/chart">
            <c:ext xmlns:c16="http://schemas.microsoft.com/office/drawing/2014/chart" uri="{C3380CC4-5D6E-409C-BE32-E72D297353CC}">
              <c16:uniqueId val="{00000000-58A6-42C6-B608-73D43A570907}"/>
            </c:ext>
          </c:extLst>
        </c:ser>
        <c:dLbls>
          <c:showLegendKey val="0"/>
          <c:showVal val="0"/>
          <c:showCatName val="0"/>
          <c:showSerName val="0"/>
          <c:showPercent val="0"/>
          <c:showBubbleSize val="0"/>
        </c:dLbls>
        <c:gapWidth val="150"/>
        <c:axId val="158937856"/>
        <c:axId val="1589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xmlns:c16r2="http://schemas.microsoft.com/office/drawing/2015/06/chart">
            <c:ext xmlns:c16="http://schemas.microsoft.com/office/drawing/2014/chart" uri="{C3380CC4-5D6E-409C-BE32-E72D297353CC}">
              <c16:uniqueId val="{00000001-58A6-42C6-B608-73D43A570907}"/>
            </c:ext>
          </c:extLst>
        </c:ser>
        <c:dLbls>
          <c:showLegendKey val="0"/>
          <c:showVal val="0"/>
          <c:showCatName val="0"/>
          <c:showSerName val="0"/>
          <c:showPercent val="0"/>
          <c:showBubbleSize val="0"/>
        </c:dLbls>
        <c:marker val="1"/>
        <c:smooth val="0"/>
        <c:axId val="158937856"/>
        <c:axId val="158939776"/>
      </c:lineChart>
      <c:dateAx>
        <c:axId val="158937856"/>
        <c:scaling>
          <c:orientation val="minMax"/>
        </c:scaling>
        <c:delete val="1"/>
        <c:axPos val="b"/>
        <c:numFmt formatCode="&quot;H&quot;yy" sourceLinked="1"/>
        <c:majorTickMark val="none"/>
        <c:minorTickMark val="none"/>
        <c:tickLblPos val="none"/>
        <c:crossAx val="158939776"/>
        <c:crosses val="autoZero"/>
        <c:auto val="1"/>
        <c:lblOffset val="100"/>
        <c:baseTimeUnit val="years"/>
      </c:dateAx>
      <c:valAx>
        <c:axId val="1589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0.42</c:v>
                </c:pt>
                <c:pt idx="1">
                  <c:v>11.94</c:v>
                </c:pt>
                <c:pt idx="2">
                  <c:v>20.09</c:v>
                </c:pt>
                <c:pt idx="3">
                  <c:v>22.78</c:v>
                </c:pt>
                <c:pt idx="4">
                  <c:v>30.88</c:v>
                </c:pt>
              </c:numCache>
            </c:numRef>
          </c:val>
          <c:extLst xmlns:c16r2="http://schemas.microsoft.com/office/drawing/2015/06/chart">
            <c:ext xmlns:c16="http://schemas.microsoft.com/office/drawing/2014/chart" uri="{C3380CC4-5D6E-409C-BE32-E72D297353CC}">
              <c16:uniqueId val="{00000000-77AA-4ED2-BF8F-659130CCBCEA}"/>
            </c:ext>
          </c:extLst>
        </c:ser>
        <c:dLbls>
          <c:showLegendKey val="0"/>
          <c:showVal val="0"/>
          <c:showCatName val="0"/>
          <c:showSerName val="0"/>
          <c:showPercent val="0"/>
          <c:showBubbleSize val="0"/>
        </c:dLbls>
        <c:gapWidth val="150"/>
        <c:axId val="158975104"/>
        <c:axId val="1589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xmlns:c16r2="http://schemas.microsoft.com/office/drawing/2015/06/chart">
            <c:ext xmlns:c16="http://schemas.microsoft.com/office/drawing/2014/chart" uri="{C3380CC4-5D6E-409C-BE32-E72D297353CC}">
              <c16:uniqueId val="{00000001-77AA-4ED2-BF8F-659130CCBCEA}"/>
            </c:ext>
          </c:extLst>
        </c:ser>
        <c:dLbls>
          <c:showLegendKey val="0"/>
          <c:showVal val="0"/>
          <c:showCatName val="0"/>
          <c:showSerName val="0"/>
          <c:showPercent val="0"/>
          <c:showBubbleSize val="0"/>
        </c:dLbls>
        <c:marker val="1"/>
        <c:smooth val="0"/>
        <c:axId val="158975104"/>
        <c:axId val="158977024"/>
      </c:lineChart>
      <c:dateAx>
        <c:axId val="158975104"/>
        <c:scaling>
          <c:orientation val="minMax"/>
        </c:scaling>
        <c:delete val="1"/>
        <c:axPos val="b"/>
        <c:numFmt formatCode="&quot;H&quot;yy" sourceLinked="1"/>
        <c:majorTickMark val="none"/>
        <c:minorTickMark val="none"/>
        <c:tickLblPos val="none"/>
        <c:crossAx val="158977024"/>
        <c:crosses val="autoZero"/>
        <c:auto val="1"/>
        <c:lblOffset val="100"/>
        <c:baseTimeUnit val="years"/>
      </c:dateAx>
      <c:valAx>
        <c:axId val="1589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42006.91</c:v>
                </c:pt>
                <c:pt idx="1">
                  <c:v>1531.76</c:v>
                </c:pt>
                <c:pt idx="2">
                  <c:v>912.28</c:v>
                </c:pt>
                <c:pt idx="3">
                  <c:v>806.69</c:v>
                </c:pt>
                <c:pt idx="4">
                  <c:v>573.65</c:v>
                </c:pt>
              </c:numCache>
            </c:numRef>
          </c:val>
          <c:extLst xmlns:c16r2="http://schemas.microsoft.com/office/drawing/2015/06/chart">
            <c:ext xmlns:c16="http://schemas.microsoft.com/office/drawing/2014/chart" uri="{C3380CC4-5D6E-409C-BE32-E72D297353CC}">
              <c16:uniqueId val="{00000000-018E-42CB-B804-0AA703C51212}"/>
            </c:ext>
          </c:extLst>
        </c:ser>
        <c:dLbls>
          <c:showLegendKey val="0"/>
          <c:showVal val="0"/>
          <c:showCatName val="0"/>
          <c:showSerName val="0"/>
          <c:showPercent val="0"/>
          <c:showBubbleSize val="0"/>
        </c:dLbls>
        <c:gapWidth val="150"/>
        <c:axId val="159020544"/>
        <c:axId val="1590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xmlns:c16r2="http://schemas.microsoft.com/office/drawing/2015/06/chart">
            <c:ext xmlns:c16="http://schemas.microsoft.com/office/drawing/2014/chart" uri="{C3380CC4-5D6E-409C-BE32-E72D297353CC}">
              <c16:uniqueId val="{00000001-018E-42CB-B804-0AA703C51212}"/>
            </c:ext>
          </c:extLst>
        </c:ser>
        <c:dLbls>
          <c:showLegendKey val="0"/>
          <c:showVal val="0"/>
          <c:showCatName val="0"/>
          <c:showSerName val="0"/>
          <c:showPercent val="0"/>
          <c:showBubbleSize val="0"/>
        </c:dLbls>
        <c:marker val="1"/>
        <c:smooth val="0"/>
        <c:axId val="159020544"/>
        <c:axId val="159022464"/>
      </c:lineChart>
      <c:dateAx>
        <c:axId val="159020544"/>
        <c:scaling>
          <c:orientation val="minMax"/>
        </c:scaling>
        <c:delete val="1"/>
        <c:axPos val="b"/>
        <c:numFmt formatCode="&quot;H&quot;yy" sourceLinked="1"/>
        <c:majorTickMark val="none"/>
        <c:minorTickMark val="none"/>
        <c:tickLblPos val="none"/>
        <c:crossAx val="159022464"/>
        <c:crosses val="autoZero"/>
        <c:auto val="1"/>
        <c:lblOffset val="100"/>
        <c:baseTimeUnit val="years"/>
      </c:dateAx>
      <c:valAx>
        <c:axId val="1590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福岡県　宮若市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27913</v>
      </c>
      <c r="AM8" s="51"/>
      <c r="AN8" s="51"/>
      <c r="AO8" s="51"/>
      <c r="AP8" s="51"/>
      <c r="AQ8" s="51"/>
      <c r="AR8" s="51"/>
      <c r="AS8" s="51"/>
      <c r="AT8" s="46">
        <f>データ!T6</f>
        <v>139.99</v>
      </c>
      <c r="AU8" s="46"/>
      <c r="AV8" s="46"/>
      <c r="AW8" s="46"/>
      <c r="AX8" s="46"/>
      <c r="AY8" s="46"/>
      <c r="AZ8" s="46"/>
      <c r="BA8" s="46"/>
      <c r="BB8" s="46">
        <f>データ!U6</f>
        <v>199.39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8" t="s">
        <v>20</v>
      </c>
      <c r="BM9" s="59"/>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3.29</v>
      </c>
      <c r="Q10" s="46"/>
      <c r="R10" s="46"/>
      <c r="S10" s="46"/>
      <c r="T10" s="46"/>
      <c r="U10" s="46"/>
      <c r="V10" s="46"/>
      <c r="W10" s="46">
        <f>データ!Q6</f>
        <v>100</v>
      </c>
      <c r="X10" s="46"/>
      <c r="Y10" s="46"/>
      <c r="Z10" s="46"/>
      <c r="AA10" s="46"/>
      <c r="AB10" s="46"/>
      <c r="AC10" s="46"/>
      <c r="AD10" s="51">
        <f>データ!R6</f>
        <v>3740</v>
      </c>
      <c r="AE10" s="51"/>
      <c r="AF10" s="51"/>
      <c r="AG10" s="51"/>
      <c r="AH10" s="51"/>
      <c r="AI10" s="51"/>
      <c r="AJ10" s="51"/>
      <c r="AK10" s="2"/>
      <c r="AL10" s="51">
        <f>データ!V6</f>
        <v>913</v>
      </c>
      <c r="AM10" s="51"/>
      <c r="AN10" s="51"/>
      <c r="AO10" s="51"/>
      <c r="AP10" s="51"/>
      <c r="AQ10" s="51"/>
      <c r="AR10" s="51"/>
      <c r="AS10" s="51"/>
      <c r="AT10" s="46">
        <f>データ!W6</f>
        <v>0.26</v>
      </c>
      <c r="AU10" s="46"/>
      <c r="AV10" s="46"/>
      <c r="AW10" s="46"/>
      <c r="AX10" s="46"/>
      <c r="AY10" s="46"/>
      <c r="AZ10" s="46"/>
      <c r="BA10" s="46"/>
      <c r="BB10" s="46">
        <f>データ!X6</f>
        <v>3511.54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2" t="s">
        <v>117</v>
      </c>
      <c r="BM16" s="53"/>
      <c r="BN16" s="53"/>
      <c r="BO16" s="53"/>
      <c r="BP16" s="53"/>
      <c r="BQ16" s="53"/>
      <c r="BR16" s="53"/>
      <c r="BS16" s="53"/>
      <c r="BT16" s="53"/>
      <c r="BU16" s="53"/>
      <c r="BV16" s="53"/>
      <c r="BW16" s="53"/>
      <c r="BX16" s="53"/>
      <c r="BY16" s="53"/>
      <c r="BZ16" s="5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2"/>
      <c r="BM17" s="53"/>
      <c r="BN17" s="53"/>
      <c r="BO17" s="53"/>
      <c r="BP17" s="53"/>
      <c r="BQ17" s="53"/>
      <c r="BR17" s="53"/>
      <c r="BS17" s="53"/>
      <c r="BT17" s="53"/>
      <c r="BU17" s="53"/>
      <c r="BV17" s="53"/>
      <c r="BW17" s="53"/>
      <c r="BX17" s="53"/>
      <c r="BY17" s="53"/>
      <c r="BZ17" s="5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2"/>
      <c r="BM18" s="53"/>
      <c r="BN18" s="53"/>
      <c r="BO18" s="53"/>
      <c r="BP18" s="53"/>
      <c r="BQ18" s="53"/>
      <c r="BR18" s="53"/>
      <c r="BS18" s="53"/>
      <c r="BT18" s="53"/>
      <c r="BU18" s="53"/>
      <c r="BV18" s="53"/>
      <c r="BW18" s="53"/>
      <c r="BX18" s="53"/>
      <c r="BY18" s="53"/>
      <c r="BZ18" s="5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2"/>
      <c r="BM19" s="53"/>
      <c r="BN19" s="53"/>
      <c r="BO19" s="53"/>
      <c r="BP19" s="53"/>
      <c r="BQ19" s="53"/>
      <c r="BR19" s="53"/>
      <c r="BS19" s="53"/>
      <c r="BT19" s="53"/>
      <c r="BU19" s="53"/>
      <c r="BV19" s="53"/>
      <c r="BW19" s="53"/>
      <c r="BX19" s="53"/>
      <c r="BY19" s="53"/>
      <c r="BZ19" s="5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2"/>
      <c r="BM20" s="53"/>
      <c r="BN20" s="53"/>
      <c r="BO20" s="53"/>
      <c r="BP20" s="53"/>
      <c r="BQ20" s="53"/>
      <c r="BR20" s="53"/>
      <c r="BS20" s="53"/>
      <c r="BT20" s="53"/>
      <c r="BU20" s="53"/>
      <c r="BV20" s="53"/>
      <c r="BW20" s="53"/>
      <c r="BX20" s="53"/>
      <c r="BY20" s="53"/>
      <c r="BZ20" s="5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2"/>
      <c r="BM21" s="53"/>
      <c r="BN21" s="53"/>
      <c r="BO21" s="53"/>
      <c r="BP21" s="53"/>
      <c r="BQ21" s="53"/>
      <c r="BR21" s="53"/>
      <c r="BS21" s="53"/>
      <c r="BT21" s="53"/>
      <c r="BU21" s="53"/>
      <c r="BV21" s="53"/>
      <c r="BW21" s="53"/>
      <c r="BX21" s="53"/>
      <c r="BY21" s="53"/>
      <c r="BZ21" s="5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2"/>
      <c r="BM22" s="53"/>
      <c r="BN22" s="53"/>
      <c r="BO22" s="53"/>
      <c r="BP22" s="53"/>
      <c r="BQ22" s="53"/>
      <c r="BR22" s="53"/>
      <c r="BS22" s="53"/>
      <c r="BT22" s="53"/>
      <c r="BU22" s="53"/>
      <c r="BV22" s="53"/>
      <c r="BW22" s="53"/>
      <c r="BX22" s="53"/>
      <c r="BY22" s="53"/>
      <c r="BZ22" s="5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2"/>
      <c r="BM23" s="53"/>
      <c r="BN23" s="53"/>
      <c r="BO23" s="53"/>
      <c r="BP23" s="53"/>
      <c r="BQ23" s="53"/>
      <c r="BR23" s="53"/>
      <c r="BS23" s="53"/>
      <c r="BT23" s="53"/>
      <c r="BU23" s="53"/>
      <c r="BV23" s="53"/>
      <c r="BW23" s="53"/>
      <c r="BX23" s="53"/>
      <c r="BY23" s="53"/>
      <c r="BZ23" s="5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2"/>
      <c r="BM24" s="53"/>
      <c r="BN24" s="53"/>
      <c r="BO24" s="53"/>
      <c r="BP24" s="53"/>
      <c r="BQ24" s="53"/>
      <c r="BR24" s="53"/>
      <c r="BS24" s="53"/>
      <c r="BT24" s="53"/>
      <c r="BU24" s="53"/>
      <c r="BV24" s="53"/>
      <c r="BW24" s="53"/>
      <c r="BX24" s="53"/>
      <c r="BY24" s="53"/>
      <c r="BZ24" s="5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2"/>
      <c r="BM25" s="53"/>
      <c r="BN25" s="53"/>
      <c r="BO25" s="53"/>
      <c r="BP25" s="53"/>
      <c r="BQ25" s="53"/>
      <c r="BR25" s="53"/>
      <c r="BS25" s="53"/>
      <c r="BT25" s="53"/>
      <c r="BU25" s="53"/>
      <c r="BV25" s="53"/>
      <c r="BW25" s="53"/>
      <c r="BX25" s="53"/>
      <c r="BY25" s="53"/>
      <c r="BZ25" s="5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2"/>
      <c r="BM26" s="53"/>
      <c r="BN26" s="53"/>
      <c r="BO26" s="53"/>
      <c r="BP26" s="53"/>
      <c r="BQ26" s="53"/>
      <c r="BR26" s="53"/>
      <c r="BS26" s="53"/>
      <c r="BT26" s="53"/>
      <c r="BU26" s="53"/>
      <c r="BV26" s="53"/>
      <c r="BW26" s="53"/>
      <c r="BX26" s="53"/>
      <c r="BY26" s="53"/>
      <c r="BZ26" s="5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2"/>
      <c r="BM27" s="53"/>
      <c r="BN27" s="53"/>
      <c r="BO27" s="53"/>
      <c r="BP27" s="53"/>
      <c r="BQ27" s="53"/>
      <c r="BR27" s="53"/>
      <c r="BS27" s="53"/>
      <c r="BT27" s="53"/>
      <c r="BU27" s="53"/>
      <c r="BV27" s="53"/>
      <c r="BW27" s="53"/>
      <c r="BX27" s="53"/>
      <c r="BY27" s="53"/>
      <c r="BZ27" s="5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2"/>
      <c r="BM28" s="53"/>
      <c r="BN28" s="53"/>
      <c r="BO28" s="53"/>
      <c r="BP28" s="53"/>
      <c r="BQ28" s="53"/>
      <c r="BR28" s="53"/>
      <c r="BS28" s="53"/>
      <c r="BT28" s="53"/>
      <c r="BU28" s="53"/>
      <c r="BV28" s="53"/>
      <c r="BW28" s="53"/>
      <c r="BX28" s="53"/>
      <c r="BY28" s="53"/>
      <c r="BZ28" s="5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2"/>
      <c r="BM29" s="53"/>
      <c r="BN29" s="53"/>
      <c r="BO29" s="53"/>
      <c r="BP29" s="53"/>
      <c r="BQ29" s="53"/>
      <c r="BR29" s="53"/>
      <c r="BS29" s="53"/>
      <c r="BT29" s="53"/>
      <c r="BU29" s="53"/>
      <c r="BV29" s="53"/>
      <c r="BW29" s="53"/>
      <c r="BX29" s="53"/>
      <c r="BY29" s="53"/>
      <c r="BZ29" s="5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2"/>
      <c r="BM30" s="53"/>
      <c r="BN30" s="53"/>
      <c r="BO30" s="53"/>
      <c r="BP30" s="53"/>
      <c r="BQ30" s="53"/>
      <c r="BR30" s="53"/>
      <c r="BS30" s="53"/>
      <c r="BT30" s="53"/>
      <c r="BU30" s="53"/>
      <c r="BV30" s="53"/>
      <c r="BW30" s="53"/>
      <c r="BX30" s="53"/>
      <c r="BY30" s="53"/>
      <c r="BZ30" s="5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2"/>
      <c r="BM31" s="53"/>
      <c r="BN31" s="53"/>
      <c r="BO31" s="53"/>
      <c r="BP31" s="53"/>
      <c r="BQ31" s="53"/>
      <c r="BR31" s="53"/>
      <c r="BS31" s="53"/>
      <c r="BT31" s="53"/>
      <c r="BU31" s="53"/>
      <c r="BV31" s="53"/>
      <c r="BW31" s="53"/>
      <c r="BX31" s="53"/>
      <c r="BY31" s="53"/>
      <c r="BZ31" s="5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2"/>
      <c r="BM32" s="53"/>
      <c r="BN32" s="53"/>
      <c r="BO32" s="53"/>
      <c r="BP32" s="53"/>
      <c r="BQ32" s="53"/>
      <c r="BR32" s="53"/>
      <c r="BS32" s="53"/>
      <c r="BT32" s="53"/>
      <c r="BU32" s="53"/>
      <c r="BV32" s="53"/>
      <c r="BW32" s="53"/>
      <c r="BX32" s="53"/>
      <c r="BY32" s="53"/>
      <c r="BZ32" s="5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2"/>
      <c r="BM33" s="53"/>
      <c r="BN33" s="53"/>
      <c r="BO33" s="53"/>
      <c r="BP33" s="53"/>
      <c r="BQ33" s="53"/>
      <c r="BR33" s="53"/>
      <c r="BS33" s="53"/>
      <c r="BT33" s="53"/>
      <c r="BU33" s="53"/>
      <c r="BV33" s="53"/>
      <c r="BW33" s="53"/>
      <c r="BX33" s="53"/>
      <c r="BY33" s="53"/>
      <c r="BZ33" s="5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2"/>
      <c r="BM34" s="53"/>
      <c r="BN34" s="53"/>
      <c r="BO34" s="53"/>
      <c r="BP34" s="53"/>
      <c r="BQ34" s="53"/>
      <c r="BR34" s="53"/>
      <c r="BS34" s="53"/>
      <c r="BT34" s="53"/>
      <c r="BU34" s="53"/>
      <c r="BV34" s="53"/>
      <c r="BW34" s="53"/>
      <c r="BX34" s="53"/>
      <c r="BY34" s="53"/>
      <c r="BZ34" s="5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2"/>
      <c r="BM35" s="53"/>
      <c r="BN35" s="53"/>
      <c r="BO35" s="53"/>
      <c r="BP35" s="53"/>
      <c r="BQ35" s="53"/>
      <c r="BR35" s="53"/>
      <c r="BS35" s="53"/>
      <c r="BT35" s="53"/>
      <c r="BU35" s="53"/>
      <c r="BV35" s="53"/>
      <c r="BW35" s="53"/>
      <c r="BX35" s="53"/>
      <c r="BY35" s="53"/>
      <c r="BZ35" s="5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2"/>
      <c r="BM36" s="53"/>
      <c r="BN36" s="53"/>
      <c r="BO36" s="53"/>
      <c r="BP36" s="53"/>
      <c r="BQ36" s="53"/>
      <c r="BR36" s="53"/>
      <c r="BS36" s="53"/>
      <c r="BT36" s="53"/>
      <c r="BU36" s="53"/>
      <c r="BV36" s="53"/>
      <c r="BW36" s="53"/>
      <c r="BX36" s="53"/>
      <c r="BY36" s="53"/>
      <c r="BZ36" s="5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2"/>
      <c r="BM37" s="53"/>
      <c r="BN37" s="53"/>
      <c r="BO37" s="53"/>
      <c r="BP37" s="53"/>
      <c r="BQ37" s="53"/>
      <c r="BR37" s="53"/>
      <c r="BS37" s="53"/>
      <c r="BT37" s="53"/>
      <c r="BU37" s="53"/>
      <c r="BV37" s="53"/>
      <c r="BW37" s="53"/>
      <c r="BX37" s="53"/>
      <c r="BY37" s="53"/>
      <c r="BZ37" s="5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2"/>
      <c r="BM38" s="53"/>
      <c r="BN38" s="53"/>
      <c r="BO38" s="53"/>
      <c r="BP38" s="53"/>
      <c r="BQ38" s="53"/>
      <c r="BR38" s="53"/>
      <c r="BS38" s="53"/>
      <c r="BT38" s="53"/>
      <c r="BU38" s="53"/>
      <c r="BV38" s="53"/>
      <c r="BW38" s="53"/>
      <c r="BX38" s="53"/>
      <c r="BY38" s="53"/>
      <c r="BZ38" s="5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2"/>
      <c r="BM39" s="53"/>
      <c r="BN39" s="53"/>
      <c r="BO39" s="53"/>
      <c r="BP39" s="53"/>
      <c r="BQ39" s="53"/>
      <c r="BR39" s="53"/>
      <c r="BS39" s="53"/>
      <c r="BT39" s="53"/>
      <c r="BU39" s="53"/>
      <c r="BV39" s="53"/>
      <c r="BW39" s="53"/>
      <c r="BX39" s="53"/>
      <c r="BY39" s="53"/>
      <c r="BZ39" s="5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2"/>
      <c r="BM40" s="53"/>
      <c r="BN40" s="53"/>
      <c r="BO40" s="53"/>
      <c r="BP40" s="53"/>
      <c r="BQ40" s="53"/>
      <c r="BR40" s="53"/>
      <c r="BS40" s="53"/>
      <c r="BT40" s="53"/>
      <c r="BU40" s="53"/>
      <c r="BV40" s="53"/>
      <c r="BW40" s="53"/>
      <c r="BX40" s="53"/>
      <c r="BY40" s="53"/>
      <c r="BZ40" s="5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2"/>
      <c r="BM41" s="53"/>
      <c r="BN41" s="53"/>
      <c r="BO41" s="53"/>
      <c r="BP41" s="53"/>
      <c r="BQ41" s="53"/>
      <c r="BR41" s="53"/>
      <c r="BS41" s="53"/>
      <c r="BT41" s="53"/>
      <c r="BU41" s="53"/>
      <c r="BV41" s="53"/>
      <c r="BW41" s="53"/>
      <c r="BX41" s="53"/>
      <c r="BY41" s="53"/>
      <c r="BZ41" s="5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2"/>
      <c r="BM42" s="53"/>
      <c r="BN42" s="53"/>
      <c r="BO42" s="53"/>
      <c r="BP42" s="53"/>
      <c r="BQ42" s="53"/>
      <c r="BR42" s="53"/>
      <c r="BS42" s="53"/>
      <c r="BT42" s="53"/>
      <c r="BU42" s="53"/>
      <c r="BV42" s="53"/>
      <c r="BW42" s="53"/>
      <c r="BX42" s="53"/>
      <c r="BY42" s="53"/>
      <c r="BZ42" s="5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2"/>
      <c r="BM43" s="53"/>
      <c r="BN43" s="53"/>
      <c r="BO43" s="53"/>
      <c r="BP43" s="53"/>
      <c r="BQ43" s="53"/>
      <c r="BR43" s="53"/>
      <c r="BS43" s="53"/>
      <c r="BT43" s="53"/>
      <c r="BU43" s="53"/>
      <c r="BV43" s="53"/>
      <c r="BW43" s="53"/>
      <c r="BX43" s="53"/>
      <c r="BY43" s="53"/>
      <c r="BZ43" s="5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5"/>
      <c r="BM44" s="56"/>
      <c r="BN44" s="56"/>
      <c r="BO44" s="56"/>
      <c r="BP44" s="56"/>
      <c r="BQ44" s="56"/>
      <c r="BR44" s="56"/>
      <c r="BS44" s="56"/>
      <c r="BT44" s="56"/>
      <c r="BU44" s="56"/>
      <c r="BV44" s="56"/>
      <c r="BW44" s="56"/>
      <c r="BX44" s="56"/>
      <c r="BY44" s="56"/>
      <c r="BZ44" s="5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2" t="s">
        <v>116</v>
      </c>
      <c r="BM47" s="53"/>
      <c r="BN47" s="53"/>
      <c r="BO47" s="53"/>
      <c r="BP47" s="53"/>
      <c r="BQ47" s="53"/>
      <c r="BR47" s="53"/>
      <c r="BS47" s="53"/>
      <c r="BT47" s="53"/>
      <c r="BU47" s="53"/>
      <c r="BV47" s="53"/>
      <c r="BW47" s="53"/>
      <c r="BX47" s="53"/>
      <c r="BY47" s="53"/>
      <c r="BZ47" s="5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2"/>
      <c r="BM48" s="53"/>
      <c r="BN48" s="53"/>
      <c r="BO48" s="53"/>
      <c r="BP48" s="53"/>
      <c r="BQ48" s="53"/>
      <c r="BR48" s="53"/>
      <c r="BS48" s="53"/>
      <c r="BT48" s="53"/>
      <c r="BU48" s="53"/>
      <c r="BV48" s="53"/>
      <c r="BW48" s="53"/>
      <c r="BX48" s="53"/>
      <c r="BY48" s="53"/>
      <c r="BZ48" s="5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2"/>
      <c r="BM49" s="53"/>
      <c r="BN49" s="53"/>
      <c r="BO49" s="53"/>
      <c r="BP49" s="53"/>
      <c r="BQ49" s="53"/>
      <c r="BR49" s="53"/>
      <c r="BS49" s="53"/>
      <c r="BT49" s="53"/>
      <c r="BU49" s="53"/>
      <c r="BV49" s="53"/>
      <c r="BW49" s="53"/>
      <c r="BX49" s="53"/>
      <c r="BY49" s="53"/>
      <c r="BZ49" s="5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2"/>
      <c r="BM50" s="53"/>
      <c r="BN50" s="53"/>
      <c r="BO50" s="53"/>
      <c r="BP50" s="53"/>
      <c r="BQ50" s="53"/>
      <c r="BR50" s="53"/>
      <c r="BS50" s="53"/>
      <c r="BT50" s="53"/>
      <c r="BU50" s="53"/>
      <c r="BV50" s="53"/>
      <c r="BW50" s="53"/>
      <c r="BX50" s="53"/>
      <c r="BY50" s="53"/>
      <c r="BZ50" s="5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2"/>
      <c r="BM51" s="53"/>
      <c r="BN51" s="53"/>
      <c r="BO51" s="53"/>
      <c r="BP51" s="53"/>
      <c r="BQ51" s="53"/>
      <c r="BR51" s="53"/>
      <c r="BS51" s="53"/>
      <c r="BT51" s="53"/>
      <c r="BU51" s="53"/>
      <c r="BV51" s="53"/>
      <c r="BW51" s="53"/>
      <c r="BX51" s="53"/>
      <c r="BY51" s="53"/>
      <c r="BZ51" s="5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2"/>
      <c r="BM52" s="53"/>
      <c r="BN52" s="53"/>
      <c r="BO52" s="53"/>
      <c r="BP52" s="53"/>
      <c r="BQ52" s="53"/>
      <c r="BR52" s="53"/>
      <c r="BS52" s="53"/>
      <c r="BT52" s="53"/>
      <c r="BU52" s="53"/>
      <c r="BV52" s="53"/>
      <c r="BW52" s="53"/>
      <c r="BX52" s="53"/>
      <c r="BY52" s="53"/>
      <c r="BZ52" s="5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2"/>
      <c r="BM53" s="53"/>
      <c r="BN53" s="53"/>
      <c r="BO53" s="53"/>
      <c r="BP53" s="53"/>
      <c r="BQ53" s="53"/>
      <c r="BR53" s="53"/>
      <c r="BS53" s="53"/>
      <c r="BT53" s="53"/>
      <c r="BU53" s="53"/>
      <c r="BV53" s="53"/>
      <c r="BW53" s="53"/>
      <c r="BX53" s="53"/>
      <c r="BY53" s="53"/>
      <c r="BZ53" s="5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2"/>
      <c r="BM54" s="53"/>
      <c r="BN54" s="53"/>
      <c r="BO54" s="53"/>
      <c r="BP54" s="53"/>
      <c r="BQ54" s="53"/>
      <c r="BR54" s="53"/>
      <c r="BS54" s="53"/>
      <c r="BT54" s="53"/>
      <c r="BU54" s="53"/>
      <c r="BV54" s="53"/>
      <c r="BW54" s="53"/>
      <c r="BX54" s="53"/>
      <c r="BY54" s="53"/>
      <c r="BZ54" s="5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2"/>
      <c r="BM55" s="53"/>
      <c r="BN55" s="53"/>
      <c r="BO55" s="53"/>
      <c r="BP55" s="53"/>
      <c r="BQ55" s="53"/>
      <c r="BR55" s="53"/>
      <c r="BS55" s="53"/>
      <c r="BT55" s="53"/>
      <c r="BU55" s="53"/>
      <c r="BV55" s="53"/>
      <c r="BW55" s="53"/>
      <c r="BX55" s="53"/>
      <c r="BY55" s="53"/>
      <c r="BZ55" s="5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2"/>
      <c r="BM56" s="53"/>
      <c r="BN56" s="53"/>
      <c r="BO56" s="53"/>
      <c r="BP56" s="53"/>
      <c r="BQ56" s="53"/>
      <c r="BR56" s="53"/>
      <c r="BS56" s="53"/>
      <c r="BT56" s="53"/>
      <c r="BU56" s="53"/>
      <c r="BV56" s="53"/>
      <c r="BW56" s="53"/>
      <c r="BX56" s="53"/>
      <c r="BY56" s="53"/>
      <c r="BZ56" s="5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2"/>
      <c r="BM57" s="53"/>
      <c r="BN57" s="53"/>
      <c r="BO57" s="53"/>
      <c r="BP57" s="53"/>
      <c r="BQ57" s="53"/>
      <c r="BR57" s="53"/>
      <c r="BS57" s="53"/>
      <c r="BT57" s="53"/>
      <c r="BU57" s="53"/>
      <c r="BV57" s="53"/>
      <c r="BW57" s="53"/>
      <c r="BX57" s="53"/>
      <c r="BY57" s="53"/>
      <c r="BZ57" s="5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2"/>
      <c r="BM58" s="53"/>
      <c r="BN58" s="53"/>
      <c r="BO58" s="53"/>
      <c r="BP58" s="53"/>
      <c r="BQ58" s="53"/>
      <c r="BR58" s="53"/>
      <c r="BS58" s="53"/>
      <c r="BT58" s="53"/>
      <c r="BU58" s="53"/>
      <c r="BV58" s="53"/>
      <c r="BW58" s="53"/>
      <c r="BX58" s="53"/>
      <c r="BY58" s="53"/>
      <c r="BZ58" s="5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2"/>
      <c r="BM59" s="53"/>
      <c r="BN59" s="53"/>
      <c r="BO59" s="53"/>
      <c r="BP59" s="53"/>
      <c r="BQ59" s="53"/>
      <c r="BR59" s="53"/>
      <c r="BS59" s="53"/>
      <c r="BT59" s="53"/>
      <c r="BU59" s="53"/>
      <c r="BV59" s="53"/>
      <c r="BW59" s="53"/>
      <c r="BX59" s="53"/>
      <c r="BY59" s="53"/>
      <c r="BZ59" s="54"/>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2"/>
      <c r="BM60" s="53"/>
      <c r="BN60" s="53"/>
      <c r="BO60" s="53"/>
      <c r="BP60" s="53"/>
      <c r="BQ60" s="53"/>
      <c r="BR60" s="53"/>
      <c r="BS60" s="53"/>
      <c r="BT60" s="53"/>
      <c r="BU60" s="53"/>
      <c r="BV60" s="53"/>
      <c r="BW60" s="53"/>
      <c r="BX60" s="53"/>
      <c r="BY60" s="53"/>
      <c r="BZ60" s="54"/>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2"/>
      <c r="BM61" s="53"/>
      <c r="BN61" s="53"/>
      <c r="BO61" s="53"/>
      <c r="BP61" s="53"/>
      <c r="BQ61" s="53"/>
      <c r="BR61" s="53"/>
      <c r="BS61" s="53"/>
      <c r="BT61" s="53"/>
      <c r="BU61" s="53"/>
      <c r="BV61" s="53"/>
      <c r="BW61" s="53"/>
      <c r="BX61" s="53"/>
      <c r="BY61" s="53"/>
      <c r="BZ61" s="5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2"/>
      <c r="BM62" s="53"/>
      <c r="BN62" s="53"/>
      <c r="BO62" s="53"/>
      <c r="BP62" s="53"/>
      <c r="BQ62" s="53"/>
      <c r="BR62" s="53"/>
      <c r="BS62" s="53"/>
      <c r="BT62" s="53"/>
      <c r="BU62" s="53"/>
      <c r="BV62" s="53"/>
      <c r="BW62" s="53"/>
      <c r="BX62" s="53"/>
      <c r="BY62" s="53"/>
      <c r="BZ62" s="5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5"/>
      <c r="BM63" s="56"/>
      <c r="BN63" s="56"/>
      <c r="BO63" s="56"/>
      <c r="BP63" s="56"/>
      <c r="BQ63" s="56"/>
      <c r="BR63" s="56"/>
      <c r="BS63" s="56"/>
      <c r="BT63" s="56"/>
      <c r="BU63" s="56"/>
      <c r="BV63" s="56"/>
      <c r="BW63" s="56"/>
      <c r="BX63" s="56"/>
      <c r="BY63" s="56"/>
      <c r="BZ63" s="5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2" t="s">
        <v>115</v>
      </c>
      <c r="BM66" s="53"/>
      <c r="BN66" s="53"/>
      <c r="BO66" s="53"/>
      <c r="BP66" s="53"/>
      <c r="BQ66" s="53"/>
      <c r="BR66" s="53"/>
      <c r="BS66" s="53"/>
      <c r="BT66" s="53"/>
      <c r="BU66" s="53"/>
      <c r="BV66" s="53"/>
      <c r="BW66" s="53"/>
      <c r="BX66" s="53"/>
      <c r="BY66" s="53"/>
      <c r="BZ66" s="5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2"/>
      <c r="BM67" s="53"/>
      <c r="BN67" s="53"/>
      <c r="BO67" s="53"/>
      <c r="BP67" s="53"/>
      <c r="BQ67" s="53"/>
      <c r="BR67" s="53"/>
      <c r="BS67" s="53"/>
      <c r="BT67" s="53"/>
      <c r="BU67" s="53"/>
      <c r="BV67" s="53"/>
      <c r="BW67" s="53"/>
      <c r="BX67" s="53"/>
      <c r="BY67" s="53"/>
      <c r="BZ67" s="5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2"/>
      <c r="BM68" s="53"/>
      <c r="BN68" s="53"/>
      <c r="BO68" s="53"/>
      <c r="BP68" s="53"/>
      <c r="BQ68" s="53"/>
      <c r="BR68" s="53"/>
      <c r="BS68" s="53"/>
      <c r="BT68" s="53"/>
      <c r="BU68" s="53"/>
      <c r="BV68" s="53"/>
      <c r="BW68" s="53"/>
      <c r="BX68" s="53"/>
      <c r="BY68" s="53"/>
      <c r="BZ68" s="5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2"/>
      <c r="BM69" s="53"/>
      <c r="BN69" s="53"/>
      <c r="BO69" s="53"/>
      <c r="BP69" s="53"/>
      <c r="BQ69" s="53"/>
      <c r="BR69" s="53"/>
      <c r="BS69" s="53"/>
      <c r="BT69" s="53"/>
      <c r="BU69" s="53"/>
      <c r="BV69" s="53"/>
      <c r="BW69" s="53"/>
      <c r="BX69" s="53"/>
      <c r="BY69" s="53"/>
      <c r="BZ69" s="5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2"/>
      <c r="BM70" s="53"/>
      <c r="BN70" s="53"/>
      <c r="BO70" s="53"/>
      <c r="BP70" s="53"/>
      <c r="BQ70" s="53"/>
      <c r="BR70" s="53"/>
      <c r="BS70" s="53"/>
      <c r="BT70" s="53"/>
      <c r="BU70" s="53"/>
      <c r="BV70" s="53"/>
      <c r="BW70" s="53"/>
      <c r="BX70" s="53"/>
      <c r="BY70" s="53"/>
      <c r="BZ70" s="5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2"/>
      <c r="BM71" s="53"/>
      <c r="BN71" s="53"/>
      <c r="BO71" s="53"/>
      <c r="BP71" s="53"/>
      <c r="BQ71" s="53"/>
      <c r="BR71" s="53"/>
      <c r="BS71" s="53"/>
      <c r="BT71" s="53"/>
      <c r="BU71" s="53"/>
      <c r="BV71" s="53"/>
      <c r="BW71" s="53"/>
      <c r="BX71" s="53"/>
      <c r="BY71" s="53"/>
      <c r="BZ71" s="5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2"/>
      <c r="BM72" s="53"/>
      <c r="BN72" s="53"/>
      <c r="BO72" s="53"/>
      <c r="BP72" s="53"/>
      <c r="BQ72" s="53"/>
      <c r="BR72" s="53"/>
      <c r="BS72" s="53"/>
      <c r="BT72" s="53"/>
      <c r="BU72" s="53"/>
      <c r="BV72" s="53"/>
      <c r="BW72" s="53"/>
      <c r="BX72" s="53"/>
      <c r="BY72" s="53"/>
      <c r="BZ72" s="5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2"/>
      <c r="BM73" s="53"/>
      <c r="BN73" s="53"/>
      <c r="BO73" s="53"/>
      <c r="BP73" s="53"/>
      <c r="BQ73" s="53"/>
      <c r="BR73" s="53"/>
      <c r="BS73" s="53"/>
      <c r="BT73" s="53"/>
      <c r="BU73" s="53"/>
      <c r="BV73" s="53"/>
      <c r="BW73" s="53"/>
      <c r="BX73" s="53"/>
      <c r="BY73" s="53"/>
      <c r="BZ73" s="5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2"/>
      <c r="BM74" s="53"/>
      <c r="BN74" s="53"/>
      <c r="BO74" s="53"/>
      <c r="BP74" s="53"/>
      <c r="BQ74" s="53"/>
      <c r="BR74" s="53"/>
      <c r="BS74" s="53"/>
      <c r="BT74" s="53"/>
      <c r="BU74" s="53"/>
      <c r="BV74" s="53"/>
      <c r="BW74" s="53"/>
      <c r="BX74" s="53"/>
      <c r="BY74" s="53"/>
      <c r="BZ74" s="5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2"/>
      <c r="BM75" s="53"/>
      <c r="BN75" s="53"/>
      <c r="BO75" s="53"/>
      <c r="BP75" s="53"/>
      <c r="BQ75" s="53"/>
      <c r="BR75" s="53"/>
      <c r="BS75" s="53"/>
      <c r="BT75" s="53"/>
      <c r="BU75" s="53"/>
      <c r="BV75" s="53"/>
      <c r="BW75" s="53"/>
      <c r="BX75" s="53"/>
      <c r="BY75" s="53"/>
      <c r="BZ75" s="5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2"/>
      <c r="BM76" s="53"/>
      <c r="BN76" s="53"/>
      <c r="BO76" s="53"/>
      <c r="BP76" s="53"/>
      <c r="BQ76" s="53"/>
      <c r="BR76" s="53"/>
      <c r="BS76" s="53"/>
      <c r="BT76" s="53"/>
      <c r="BU76" s="53"/>
      <c r="BV76" s="53"/>
      <c r="BW76" s="53"/>
      <c r="BX76" s="53"/>
      <c r="BY76" s="53"/>
      <c r="BZ76" s="5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2"/>
      <c r="BM77" s="53"/>
      <c r="BN77" s="53"/>
      <c r="BO77" s="53"/>
      <c r="BP77" s="53"/>
      <c r="BQ77" s="53"/>
      <c r="BR77" s="53"/>
      <c r="BS77" s="53"/>
      <c r="BT77" s="53"/>
      <c r="BU77" s="53"/>
      <c r="BV77" s="53"/>
      <c r="BW77" s="53"/>
      <c r="BX77" s="53"/>
      <c r="BY77" s="53"/>
      <c r="BZ77" s="5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2"/>
      <c r="BM78" s="53"/>
      <c r="BN78" s="53"/>
      <c r="BO78" s="53"/>
      <c r="BP78" s="53"/>
      <c r="BQ78" s="53"/>
      <c r="BR78" s="53"/>
      <c r="BS78" s="53"/>
      <c r="BT78" s="53"/>
      <c r="BU78" s="53"/>
      <c r="BV78" s="53"/>
      <c r="BW78" s="53"/>
      <c r="BX78" s="53"/>
      <c r="BY78" s="53"/>
      <c r="BZ78" s="5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2"/>
      <c r="BM79" s="53"/>
      <c r="BN79" s="53"/>
      <c r="BO79" s="53"/>
      <c r="BP79" s="53"/>
      <c r="BQ79" s="53"/>
      <c r="BR79" s="53"/>
      <c r="BS79" s="53"/>
      <c r="BT79" s="53"/>
      <c r="BU79" s="53"/>
      <c r="BV79" s="53"/>
      <c r="BW79" s="53"/>
      <c r="BX79" s="53"/>
      <c r="BY79" s="53"/>
      <c r="BZ79" s="5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2"/>
      <c r="BM80" s="53"/>
      <c r="BN80" s="53"/>
      <c r="BO80" s="53"/>
      <c r="BP80" s="53"/>
      <c r="BQ80" s="53"/>
      <c r="BR80" s="53"/>
      <c r="BS80" s="53"/>
      <c r="BT80" s="53"/>
      <c r="BU80" s="53"/>
      <c r="BV80" s="53"/>
      <c r="BW80" s="53"/>
      <c r="BX80" s="53"/>
      <c r="BY80" s="53"/>
      <c r="BZ80" s="5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2"/>
      <c r="BM81" s="53"/>
      <c r="BN81" s="53"/>
      <c r="BO81" s="53"/>
      <c r="BP81" s="53"/>
      <c r="BQ81" s="53"/>
      <c r="BR81" s="53"/>
      <c r="BS81" s="53"/>
      <c r="BT81" s="53"/>
      <c r="BU81" s="53"/>
      <c r="BV81" s="53"/>
      <c r="BW81" s="53"/>
      <c r="BX81" s="53"/>
      <c r="BY81" s="53"/>
      <c r="BZ81" s="5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6ao+EPmP9E8fJGbfiaqgUC20GDTPpGytMrlMNuv9H8fq6y9+Pi8UuKytohnlpn0HqeYi4V3zTWz8cPTPTWJzWg==" saltValue="etHVugDrhBDx834mJ2RV5Q==" spinCount="100000" sheet="1" objects="1" scenarios="1" formatCells="0" formatColumns="0" formatRows="0"/>
  <mergeCells count="46">
    <mergeCell ref="BL14:BZ15"/>
    <mergeCell ref="BL45:BZ46"/>
    <mergeCell ref="BL16:BZ44"/>
    <mergeCell ref="BL47:BZ63"/>
    <mergeCell ref="BL66:BZ82"/>
    <mergeCell ref="BB9:BI9"/>
    <mergeCell ref="BL9:BM9"/>
    <mergeCell ref="B10:H10"/>
    <mergeCell ref="I10:O10"/>
    <mergeCell ref="P10:V10"/>
    <mergeCell ref="W10:AC10"/>
    <mergeCell ref="AD10:AJ10"/>
    <mergeCell ref="AL10:AS10"/>
    <mergeCell ref="AT10:BA10"/>
    <mergeCell ref="BB10:BI10"/>
    <mergeCell ref="B60:BJ61"/>
    <mergeCell ref="BL64:BZ65"/>
    <mergeCell ref="BL10:BM10"/>
    <mergeCell ref="BL11:BZ13"/>
    <mergeCell ref="B14:BJ15"/>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c r="A6" s="28" t="s">
        <v>96</v>
      </c>
      <c r="B6" s="33">
        <f>B7</f>
        <v>2019</v>
      </c>
      <c r="C6" s="33">
        <f t="shared" ref="C6:X6" si="3">C7</f>
        <v>402265</v>
      </c>
      <c r="D6" s="33">
        <f t="shared" si="3"/>
        <v>47</v>
      </c>
      <c r="E6" s="33">
        <f t="shared" si="3"/>
        <v>17</v>
      </c>
      <c r="F6" s="33">
        <f t="shared" si="3"/>
        <v>4</v>
      </c>
      <c r="G6" s="33">
        <f t="shared" si="3"/>
        <v>0</v>
      </c>
      <c r="H6" s="33" t="str">
        <f t="shared" si="3"/>
        <v>福岡県　宮若市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3.29</v>
      </c>
      <c r="Q6" s="34">
        <f t="shared" si="3"/>
        <v>100</v>
      </c>
      <c r="R6" s="34">
        <f t="shared" si="3"/>
        <v>3740</v>
      </c>
      <c r="S6" s="34">
        <f t="shared" si="3"/>
        <v>27913</v>
      </c>
      <c r="T6" s="34">
        <f t="shared" si="3"/>
        <v>139.99</v>
      </c>
      <c r="U6" s="34">
        <f t="shared" si="3"/>
        <v>199.39</v>
      </c>
      <c r="V6" s="34">
        <f t="shared" si="3"/>
        <v>913</v>
      </c>
      <c r="W6" s="34">
        <f t="shared" si="3"/>
        <v>0.26</v>
      </c>
      <c r="X6" s="34">
        <f t="shared" si="3"/>
        <v>3511.54</v>
      </c>
      <c r="Y6" s="35">
        <f>IF(Y7="",NA(),Y7)</f>
        <v>72.33</v>
      </c>
      <c r="Z6" s="35">
        <f t="shared" ref="Z6:AH6" si="4">IF(Z7="",NA(),Z7)</f>
        <v>75.33</v>
      </c>
      <c r="AA6" s="35">
        <f t="shared" si="4"/>
        <v>69.88</v>
      </c>
      <c r="AB6" s="35">
        <f t="shared" si="4"/>
        <v>61.84</v>
      </c>
      <c r="AC6" s="35">
        <f t="shared" si="4"/>
        <v>80.27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102418.12</v>
      </c>
      <c r="BG6" s="35">
        <f t="shared" ref="BG6:BO6" si="7">IF(BG7="",NA(),BG7)</f>
        <v>5615.38</v>
      </c>
      <c r="BH6" s="35">
        <f t="shared" si="7"/>
        <v>925.71</v>
      </c>
      <c r="BI6" s="35">
        <f t="shared" si="7"/>
        <v>2500.19</v>
      </c>
      <c r="BJ6" s="35">
        <f t="shared" si="7"/>
        <v>2390.1799999999998</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0.42</v>
      </c>
      <c r="BR6" s="35">
        <f t="shared" ref="BR6:BZ6" si="8">IF(BR7="",NA(),BR7)</f>
        <v>11.94</v>
      </c>
      <c r="BS6" s="35">
        <f t="shared" si="8"/>
        <v>20.09</v>
      </c>
      <c r="BT6" s="35">
        <f t="shared" si="8"/>
        <v>22.78</v>
      </c>
      <c r="BU6" s="35">
        <f t="shared" si="8"/>
        <v>30.88</v>
      </c>
      <c r="BV6" s="35">
        <f t="shared" si="8"/>
        <v>49.22</v>
      </c>
      <c r="BW6" s="35">
        <f t="shared" si="8"/>
        <v>53.7</v>
      </c>
      <c r="BX6" s="35">
        <f t="shared" si="8"/>
        <v>61.54</v>
      </c>
      <c r="BY6" s="35">
        <f t="shared" si="8"/>
        <v>63.97</v>
      </c>
      <c r="BZ6" s="35">
        <f t="shared" si="8"/>
        <v>59.67</v>
      </c>
      <c r="CA6" s="34" t="str">
        <f>IF(CA7="","",IF(CA7="-","【-】","【"&amp;SUBSTITUTE(TEXT(CA7,"#,##0.00"),"-","△")&amp;"】"))</f>
        <v>【74.17】</v>
      </c>
      <c r="CB6" s="35">
        <f>IF(CB7="",NA(),CB7)</f>
        <v>42006.91</v>
      </c>
      <c r="CC6" s="35">
        <f t="shared" ref="CC6:CK6" si="9">IF(CC7="",NA(),CC7)</f>
        <v>1531.76</v>
      </c>
      <c r="CD6" s="35">
        <f t="shared" si="9"/>
        <v>912.28</v>
      </c>
      <c r="CE6" s="35">
        <f t="shared" si="9"/>
        <v>806.69</v>
      </c>
      <c r="CF6" s="35">
        <f t="shared" si="9"/>
        <v>573.65</v>
      </c>
      <c r="CG6" s="35">
        <f t="shared" si="9"/>
        <v>332.02</v>
      </c>
      <c r="CH6" s="35">
        <f t="shared" si="9"/>
        <v>300.35000000000002</v>
      </c>
      <c r="CI6" s="35">
        <f t="shared" si="9"/>
        <v>267.86</v>
      </c>
      <c r="CJ6" s="35">
        <f t="shared" si="9"/>
        <v>256.82</v>
      </c>
      <c r="CK6" s="35">
        <f t="shared" si="9"/>
        <v>270.60000000000002</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37.08</v>
      </c>
      <c r="CU6" s="35">
        <f t="shared" si="10"/>
        <v>37.46</v>
      </c>
      <c r="CV6" s="35">
        <f t="shared" si="10"/>
        <v>37.65</v>
      </c>
      <c r="CW6" s="34" t="str">
        <f>IF(CW7="","",IF(CW7="-","【-】","【"&amp;SUBSTITUTE(TEXT(CW7,"#,##0.00"),"-","△")&amp;"】"))</f>
        <v>【42.86】</v>
      </c>
      <c r="CX6" s="35">
        <f>IF(CX7="",NA(),CX7)</f>
        <v>13.51</v>
      </c>
      <c r="CY6" s="35">
        <f t="shared" ref="CY6:DG6" si="11">IF(CY7="",NA(),CY7)</f>
        <v>42.07</v>
      </c>
      <c r="CZ6" s="35">
        <f t="shared" si="11"/>
        <v>43.74</v>
      </c>
      <c r="DA6" s="35">
        <f t="shared" si="11"/>
        <v>39.79</v>
      </c>
      <c r="DB6" s="35">
        <f t="shared" si="11"/>
        <v>42.06</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c r="A7" s="28"/>
      <c r="B7" s="37">
        <v>2019</v>
      </c>
      <c r="C7" s="37">
        <v>402265</v>
      </c>
      <c r="D7" s="37">
        <v>47</v>
      </c>
      <c r="E7" s="37">
        <v>17</v>
      </c>
      <c r="F7" s="37">
        <v>4</v>
      </c>
      <c r="G7" s="37">
        <v>0</v>
      </c>
      <c r="H7" s="37" t="s">
        <v>97</v>
      </c>
      <c r="I7" s="37" t="s">
        <v>98</v>
      </c>
      <c r="J7" s="37" t="s">
        <v>99</v>
      </c>
      <c r="K7" s="37" t="s">
        <v>100</v>
      </c>
      <c r="L7" s="37" t="s">
        <v>101</v>
      </c>
      <c r="M7" s="37" t="s">
        <v>102</v>
      </c>
      <c r="N7" s="38" t="s">
        <v>103</v>
      </c>
      <c r="O7" s="38" t="s">
        <v>104</v>
      </c>
      <c r="P7" s="38">
        <v>3.29</v>
      </c>
      <c r="Q7" s="38">
        <v>100</v>
      </c>
      <c r="R7" s="38">
        <v>3740</v>
      </c>
      <c r="S7" s="38">
        <v>27913</v>
      </c>
      <c r="T7" s="38">
        <v>139.99</v>
      </c>
      <c r="U7" s="38">
        <v>199.39</v>
      </c>
      <c r="V7" s="38">
        <v>913</v>
      </c>
      <c r="W7" s="38">
        <v>0.26</v>
      </c>
      <c r="X7" s="38">
        <v>3511.54</v>
      </c>
      <c r="Y7" s="38">
        <v>72.33</v>
      </c>
      <c r="Z7" s="38">
        <v>75.33</v>
      </c>
      <c r="AA7" s="38">
        <v>69.88</v>
      </c>
      <c r="AB7" s="38">
        <v>61.84</v>
      </c>
      <c r="AC7" s="38">
        <v>80.27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102418.12</v>
      </c>
      <c r="BG7" s="38">
        <v>5615.38</v>
      </c>
      <c r="BH7" s="38">
        <v>925.71</v>
      </c>
      <c r="BI7" s="38">
        <v>2500.19</v>
      </c>
      <c r="BJ7" s="38">
        <v>2390.1799999999998</v>
      </c>
      <c r="BK7" s="38">
        <v>1673.47</v>
      </c>
      <c r="BL7" s="38">
        <v>1592.72</v>
      </c>
      <c r="BM7" s="38">
        <v>1223.96</v>
      </c>
      <c r="BN7" s="38">
        <v>1269.1500000000001</v>
      </c>
      <c r="BO7" s="38">
        <v>1087.96</v>
      </c>
      <c r="BP7" s="38">
        <v>1218.7</v>
      </c>
      <c r="BQ7" s="38">
        <v>0.42</v>
      </c>
      <c r="BR7" s="38">
        <v>11.94</v>
      </c>
      <c r="BS7" s="38">
        <v>20.09</v>
      </c>
      <c r="BT7" s="38">
        <v>22.78</v>
      </c>
      <c r="BU7" s="38">
        <v>30.88</v>
      </c>
      <c r="BV7" s="38">
        <v>49.22</v>
      </c>
      <c r="BW7" s="38">
        <v>53.7</v>
      </c>
      <c r="BX7" s="38">
        <v>61.54</v>
      </c>
      <c r="BY7" s="38">
        <v>63.97</v>
      </c>
      <c r="BZ7" s="38">
        <v>59.67</v>
      </c>
      <c r="CA7" s="38">
        <v>74.17</v>
      </c>
      <c r="CB7" s="38">
        <v>42006.91</v>
      </c>
      <c r="CC7" s="38">
        <v>1531.76</v>
      </c>
      <c r="CD7" s="38">
        <v>912.28</v>
      </c>
      <c r="CE7" s="38">
        <v>806.69</v>
      </c>
      <c r="CF7" s="38">
        <v>573.65</v>
      </c>
      <c r="CG7" s="38">
        <v>332.02</v>
      </c>
      <c r="CH7" s="38">
        <v>300.35000000000002</v>
      </c>
      <c r="CI7" s="38">
        <v>267.86</v>
      </c>
      <c r="CJ7" s="38">
        <v>256.82</v>
      </c>
      <c r="CK7" s="38">
        <v>270.60000000000002</v>
      </c>
      <c r="CL7" s="38">
        <v>218.56</v>
      </c>
      <c r="CM7" s="38" t="s">
        <v>103</v>
      </c>
      <c r="CN7" s="38" t="s">
        <v>103</v>
      </c>
      <c r="CO7" s="38" t="s">
        <v>103</v>
      </c>
      <c r="CP7" s="38" t="s">
        <v>103</v>
      </c>
      <c r="CQ7" s="38" t="s">
        <v>103</v>
      </c>
      <c r="CR7" s="38">
        <v>36.65</v>
      </c>
      <c r="CS7" s="38">
        <v>37.72</v>
      </c>
      <c r="CT7" s="38">
        <v>37.08</v>
      </c>
      <c r="CU7" s="38">
        <v>37.46</v>
      </c>
      <c r="CV7" s="38">
        <v>37.65</v>
      </c>
      <c r="CW7" s="38">
        <v>42.86</v>
      </c>
      <c r="CX7" s="38">
        <v>13.51</v>
      </c>
      <c r="CY7" s="38">
        <v>42.07</v>
      </c>
      <c r="CZ7" s="38">
        <v>43.74</v>
      </c>
      <c r="DA7" s="38">
        <v>39.79</v>
      </c>
      <c r="DB7" s="38">
        <v>42.06</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 t="shared" ref="B10:E10" si="15">DATEVALUE($B7+12-B11&amp;"/1/"&amp;B12)</f>
        <v>46388</v>
      </c>
      <c r="C10" s="41">
        <f t="shared" si="15"/>
        <v>46753</v>
      </c>
      <c r="D10" s="41">
        <f t="shared" si="15"/>
        <v>47119</v>
      </c>
      <c r="E10" s="41">
        <f t="shared" si="15"/>
        <v>47484</v>
      </c>
      <c r="F10" s="42">
        <f>DATEVALUE($B7+12-F11&amp;"/1/"&amp;F12)</f>
        <v>47849</v>
      </c>
    </row>
    <row r="11" spans="1:145">
      <c r="B11">
        <v>4</v>
      </c>
      <c r="C11">
        <v>3</v>
      </c>
      <c r="D11">
        <v>2</v>
      </c>
      <c r="E11">
        <v>1</v>
      </c>
      <c r="F11">
        <v>0</v>
      </c>
      <c r="G11" t="s">
        <v>110</v>
      </c>
    </row>
    <row r="12" spans="1:145">
      <c r="B12">
        <v>1</v>
      </c>
      <c r="C12">
        <v>1</v>
      </c>
      <c r="D12">
        <v>1</v>
      </c>
      <c r="E12">
        <v>1</v>
      </c>
      <c r="F12">
        <v>1</v>
      </c>
      <c r="G12" t="s">
        <v>111</v>
      </c>
    </row>
    <row r="13" spans="1:14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2020-12-04T02:57:43Z</dcterms:created>
  <dcterms:modified xsi:type="dcterms:W3CDTF">2021-01-29T04:50:37Z</dcterms:modified>
  <cp:category/>
</cp:coreProperties>
</file>